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6" r:id="rId1"/>
    <sheet name="周学时统计" sheetId="10" r:id="rId2"/>
    <sheet name="周学时统计1" sheetId="9" r:id="rId3"/>
    <sheet name="考试考查统计" sheetId="8" r:id="rId4"/>
  </sheets>
  <externalReferences>
    <externalReference r:id="rId5"/>
  </externalReferences>
  <definedNames>
    <definedName name="_xlnm._FilterDatabase" localSheetId="0" hidden="1">Sheet1!$M$1:$M$124</definedName>
    <definedName name="_xlnm._FilterDatabase" localSheetId="1" hidden="1">周学时统计!$M$1:$M$124</definedName>
    <definedName name="_xlnm._FilterDatabase" localSheetId="2" hidden="1">周学时统计1!$M$1:$M$102</definedName>
    <definedName name="_xlnm._FilterDatabase" localSheetId="3" hidden="1">考试考查统计!$H$3:$J$83</definedName>
    <definedName name="服装学院">[1]专业名称及代码!$A$1:$A$65536</definedName>
    <definedName name="机电工程与自动化学院">[1]专业名称及代码!$D$1:$D$65536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1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(总学分220-230,总学时4000-4200)</t>
        </r>
      </text>
    </comment>
    <comment ref="P1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（&gt;10%）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A1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(总学分220-230,总学时4000-4200)</t>
        </r>
      </text>
    </comment>
    <comment ref="P1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（&gt;10%）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A9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(总学分220-230,总学时4000-4200)</t>
        </r>
      </text>
    </comment>
    <comment ref="P9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（&gt;10%）</t>
        </r>
      </text>
    </comment>
  </commentList>
</comments>
</file>

<file path=xl/sharedStrings.xml><?xml version="1.0" encoding="utf-8"?>
<sst xmlns="http://schemas.openxmlformats.org/spreadsheetml/2006/main" count="2319" uniqueCount="363">
  <si>
    <r>
      <rPr>
        <b/>
        <sz val="24"/>
        <rFont val="楷体_GB2312"/>
        <charset val="134"/>
      </rPr>
      <t xml:space="preserve">食品科学与工程专业贯通培养教学进程安排表
</t>
    </r>
    <r>
      <rPr>
        <b/>
        <sz val="16"/>
        <rFont val="楷体_GB2312"/>
        <charset val="134"/>
      </rPr>
      <t>（2024版）</t>
    </r>
  </si>
  <si>
    <r>
      <rPr>
        <b/>
        <sz val="10"/>
        <rFont val="宋体"/>
        <charset val="134"/>
      </rPr>
      <t>培养类型：</t>
    </r>
    <r>
      <rPr>
        <sz val="10"/>
        <rFont val="宋体"/>
        <charset val="134"/>
      </rPr>
      <t xml:space="preserve">3+2高本贯通培养       </t>
    </r>
    <r>
      <rPr>
        <b/>
        <sz val="10"/>
        <rFont val="宋体"/>
        <charset val="134"/>
      </rPr>
      <t>培养层次：</t>
    </r>
    <r>
      <rPr>
        <sz val="10"/>
        <rFont val="宋体"/>
        <charset val="134"/>
      </rPr>
      <t xml:space="preserve">本科           </t>
    </r>
    <r>
      <rPr>
        <b/>
        <sz val="10"/>
        <rFont val="宋体"/>
        <charset val="134"/>
      </rPr>
      <t>标准学制：</t>
    </r>
    <r>
      <rPr>
        <sz val="10"/>
        <rFont val="宋体"/>
        <charset val="134"/>
      </rPr>
      <t xml:space="preserve">5年（全日制）        </t>
    </r>
    <r>
      <rPr>
        <b/>
        <sz val="10"/>
        <rFont val="宋体"/>
        <charset val="134"/>
      </rPr>
      <t>修读年限：</t>
    </r>
    <r>
      <rPr>
        <sz val="10"/>
        <rFont val="宋体"/>
        <charset val="134"/>
      </rPr>
      <t xml:space="preserve">4～8年
</t>
    </r>
    <r>
      <rPr>
        <b/>
        <sz val="10"/>
        <rFont val="宋体"/>
        <charset val="134"/>
      </rPr>
      <t>招生对象：</t>
    </r>
    <r>
      <rPr>
        <sz val="10"/>
        <rFont val="宋体"/>
        <charset val="134"/>
      </rPr>
      <t xml:space="preserve">普通高中毕业生  
</t>
    </r>
  </si>
  <si>
    <t>课程类别</t>
  </si>
  <si>
    <t>序号</t>
  </si>
  <si>
    <t>课程名称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</si>
  <si>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</si>
  <si>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</si>
  <si>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</si>
  <si>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</si>
  <si>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</si>
  <si>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</si>
  <si>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</si>
  <si>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</si>
  <si>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类型</t>
  </si>
  <si>
    <t>修读
类型</t>
  </si>
  <si>
    <t>考核
方式</t>
  </si>
  <si>
    <t>考核
方法</t>
  </si>
  <si>
    <t>一年级</t>
  </si>
  <si>
    <t>二年级</t>
  </si>
  <si>
    <t>三年级</t>
  </si>
  <si>
    <t>四年级</t>
  </si>
  <si>
    <t>五年级</t>
  </si>
  <si>
    <t>一</t>
  </si>
  <si>
    <t>二</t>
  </si>
  <si>
    <t>三</t>
  </si>
  <si>
    <t>四</t>
  </si>
  <si>
    <t>五</t>
  </si>
  <si>
    <t>六</t>
  </si>
  <si>
    <t>七</t>
  </si>
  <si>
    <t>八</t>
  </si>
  <si>
    <t>九</t>
  </si>
  <si>
    <t>十</t>
  </si>
  <si>
    <t>16周</t>
  </si>
  <si>
    <t>通识教育课程</t>
  </si>
  <si>
    <t>文化素养课程</t>
  </si>
  <si>
    <t>思品
修养课</t>
  </si>
  <si>
    <t>思想道德与法治</t>
  </si>
  <si>
    <t>40811A01</t>
  </si>
  <si>
    <t>必修</t>
  </si>
  <si>
    <t>考试</t>
  </si>
  <si>
    <t>笔试</t>
  </si>
  <si>
    <t>●</t>
  </si>
  <si>
    <t>习近平新时代中国特色社会主义思想概论</t>
  </si>
  <si>
    <t>40811A02</t>
  </si>
  <si>
    <t>毛泽东思想和中国特色社会主义理论体系概论</t>
  </si>
  <si>
    <t>40811A03</t>
  </si>
  <si>
    <t>马克思主义基本原理概论</t>
  </si>
  <si>
    <t>40811A04</t>
  </si>
  <si>
    <t>中国近现代史纲要</t>
  </si>
  <si>
    <t>40811A05</t>
  </si>
  <si>
    <t>A</t>
  </si>
  <si>
    <t>形势与政策1</t>
  </si>
  <si>
    <t>40811A07</t>
  </si>
  <si>
    <t>0</t>
  </si>
  <si>
    <t>考查</t>
  </si>
  <si>
    <t>其他</t>
  </si>
  <si>
    <t xml:space="preserve"> </t>
  </si>
  <si>
    <t>形势与政策2</t>
  </si>
  <si>
    <t>40811A08</t>
  </si>
  <si>
    <t>8</t>
  </si>
  <si>
    <t>形势与政策3</t>
  </si>
  <si>
    <t>40811A09</t>
  </si>
  <si>
    <t>形势与政策4</t>
  </si>
  <si>
    <t>40811A10</t>
  </si>
  <si>
    <t>形势与政策5</t>
  </si>
  <si>
    <t>40811A11</t>
  </si>
  <si>
    <t>形势与政策6</t>
  </si>
  <si>
    <t>40811A12</t>
  </si>
  <si>
    <t xml:space="preserve">● </t>
  </si>
  <si>
    <t>形势与政策7</t>
  </si>
  <si>
    <t>形势与政策8</t>
  </si>
  <si>
    <t>形势与政策9</t>
  </si>
  <si>
    <t>国家安全教育</t>
  </si>
  <si>
    <t>40811A13</t>
  </si>
  <si>
    <t>军事理论</t>
  </si>
  <si>
    <t>42111A01</t>
  </si>
  <si>
    <t>—</t>
  </si>
  <si>
    <t>军事技能</t>
  </si>
  <si>
    <t>42111C01</t>
  </si>
  <si>
    <t>C</t>
  </si>
  <si>
    <t xml:space="preserve">学科
素养课
</t>
  </si>
  <si>
    <t>信息技术</t>
  </si>
  <si>
    <t>40511B01</t>
  </si>
  <si>
    <t>大学英语1</t>
  </si>
  <si>
    <t>40911A01</t>
  </si>
  <si>
    <t>4</t>
  </si>
  <si>
    <t>大学英语2</t>
  </si>
  <si>
    <t>40911A02</t>
  </si>
  <si>
    <t>大学英语3</t>
  </si>
  <si>
    <t>40911A03</t>
  </si>
  <si>
    <t>大学英语4</t>
  </si>
  <si>
    <t>40911A04</t>
  </si>
  <si>
    <t>健康
素养课</t>
  </si>
  <si>
    <t>公共体育1</t>
  </si>
  <si>
    <t>40911C01</t>
  </si>
  <si>
    <t>公共体育2</t>
  </si>
  <si>
    <t>40911C02</t>
  </si>
  <si>
    <t>公共体育3</t>
  </si>
  <si>
    <t>40911C03</t>
  </si>
  <si>
    <t>公共体育4</t>
  </si>
  <si>
    <t>40911C04</t>
  </si>
  <si>
    <t>心理健康教育</t>
  </si>
  <si>
    <t>42111A02</t>
  </si>
  <si>
    <t>美育
素养课</t>
  </si>
  <si>
    <t>艺术鉴赏</t>
  </si>
  <si>
    <t>40211A01</t>
  </si>
  <si>
    <t>劳动
素养课</t>
  </si>
  <si>
    <t>劳动</t>
  </si>
  <si>
    <t>40811B06</t>
  </si>
  <si>
    <t>职业
素养课</t>
  </si>
  <si>
    <t>职业生涯规划</t>
  </si>
  <si>
    <t>42311A01</t>
  </si>
  <si>
    <t>创新创业教育</t>
  </si>
  <si>
    <t>42311A02</t>
  </si>
  <si>
    <t>就业指导</t>
  </si>
  <si>
    <t>42311A03</t>
  </si>
  <si>
    <t>文化素养课程小计</t>
  </si>
  <si>
    <t>素质能力选修课程</t>
  </si>
  <si>
    <t>思想政治类</t>
  </si>
  <si>
    <t>40962A</t>
  </si>
  <si>
    <t>选修</t>
  </si>
  <si>
    <t>国家安全类</t>
  </si>
  <si>
    <t>人文社科类</t>
  </si>
  <si>
    <t>自然科学类</t>
  </si>
  <si>
    <t>语言文字类</t>
  </si>
  <si>
    <t>身心健康类（含耕读教育）</t>
  </si>
  <si>
    <t>公共艺术类</t>
  </si>
  <si>
    <t>创新创业类</t>
  </si>
  <si>
    <t>素质能力选修课程小计</t>
  </si>
  <si>
    <t>通识教育课程合计</t>
  </si>
  <si>
    <t>专业教育课程</t>
  </si>
  <si>
    <t>专业基础课程</t>
  </si>
  <si>
    <t>高等数学C1</t>
  </si>
  <si>
    <t>50321A01</t>
  </si>
  <si>
    <t>高等数学C2</t>
  </si>
  <si>
    <t>50321A02</t>
  </si>
  <si>
    <t>普通化学</t>
  </si>
  <si>
    <t>50321A07</t>
  </si>
  <si>
    <t>有机化学</t>
  </si>
  <si>
    <t>50321B10</t>
  </si>
  <si>
    <t>B</t>
  </si>
  <si>
    <t>普通物理学</t>
  </si>
  <si>
    <t>50321B016</t>
  </si>
  <si>
    <t>普通物理学实验</t>
  </si>
  <si>
    <t>50321B017</t>
  </si>
  <si>
    <t>实作</t>
  </si>
  <si>
    <t>人工智能基础</t>
  </si>
  <si>
    <t>50321B05</t>
  </si>
  <si>
    <t>食品化学</t>
  </si>
  <si>
    <t>50321B12</t>
  </si>
  <si>
    <t>食品生物化学</t>
  </si>
  <si>
    <t>50321B13</t>
  </si>
  <si>
    <t>Python程序设计</t>
  </si>
  <si>
    <t>50321C06</t>
  </si>
  <si>
    <t>机考</t>
  </si>
  <si>
    <t>食品微生物学</t>
  </si>
  <si>
    <t>50321B15</t>
  </si>
  <si>
    <t>定量分析化学及实验</t>
  </si>
  <si>
    <t>50321B09</t>
  </si>
  <si>
    <t>机械工程基础</t>
  </si>
  <si>
    <t>50321B11</t>
  </si>
  <si>
    <t>食品营养与健康</t>
  </si>
  <si>
    <t>50321B07</t>
  </si>
  <si>
    <t>食品工程原理</t>
  </si>
  <si>
    <t>50321B14</t>
  </si>
  <si>
    <t>工程制图（含CAD）</t>
  </si>
  <si>
    <t>50321C08</t>
  </si>
  <si>
    <t>线性代数</t>
  </si>
  <si>
    <t>概率论与数理统计</t>
  </si>
  <si>
    <t>50321A04</t>
  </si>
  <si>
    <t>专业基础课程小计</t>
  </si>
  <si>
    <t>食品智能加工技术</t>
  </si>
  <si>
    <t>50331B16</t>
  </si>
  <si>
    <t>食品智能化检验技术</t>
  </si>
  <si>
    <t>50331B02</t>
  </si>
  <si>
    <t>食品智能化装备技术</t>
  </si>
  <si>
    <t>50331B03</t>
  </si>
  <si>
    <t>食品质量与安全数字化控制技术（专科国标核心课）</t>
  </si>
  <si>
    <t>50331B10</t>
  </si>
  <si>
    <t>云南高原特色食品生产技术</t>
  </si>
  <si>
    <t>50331B09</t>
  </si>
  <si>
    <t>项目设计</t>
  </si>
  <si>
    <t>食品原料学</t>
  </si>
  <si>
    <t>50331A01</t>
  </si>
  <si>
    <t>食品贮藏原理学</t>
  </si>
  <si>
    <t>50331B11</t>
  </si>
  <si>
    <t>食品物性学</t>
  </si>
  <si>
    <t>50331B12</t>
  </si>
  <si>
    <t>食品工厂设计</t>
  </si>
  <si>
    <t>50331B04</t>
  </si>
  <si>
    <t>乳与乳制品工艺</t>
  </si>
  <si>
    <t>50331B06</t>
  </si>
  <si>
    <t>粮油产品加工工艺学</t>
  </si>
  <si>
    <t>50331B13</t>
  </si>
  <si>
    <t>园艺产品加工工艺学</t>
  </si>
  <si>
    <t>50331B14</t>
  </si>
  <si>
    <t>食品安全学</t>
  </si>
  <si>
    <t>50331B15</t>
  </si>
  <si>
    <t>肉品加工工艺</t>
  </si>
  <si>
    <t>50331B07</t>
  </si>
  <si>
    <t>专业核心课程合计</t>
  </si>
  <si>
    <t>专业综合实践课程</t>
  </si>
  <si>
    <t>实习/实训名称</t>
  </si>
  <si>
    <t>主要内容</t>
  </si>
  <si>
    <t>课程
类别</t>
  </si>
  <si>
    <t>实践
方式</t>
  </si>
  <si>
    <t>周数</t>
  </si>
  <si>
    <t>天数</t>
  </si>
  <si>
    <t>拟开
学期</t>
  </si>
  <si>
    <t>食品加工行业认知</t>
  </si>
  <si>
    <t>参观食品企业，了解食品生产的核心流程、质量控制要点及行业运行模式，建立对食品加工全产业链的系统认知</t>
  </si>
  <si>
    <t>实训</t>
  </si>
  <si>
    <t>调研报告</t>
  </si>
  <si>
    <t>工程实训（含金工实习）</t>
  </si>
  <si>
    <t>钳工实训；焊工实训；机床加工实训。食品原料的选择；果酒、果醋、酱类等发酵食品工艺参数设计及生产。</t>
  </si>
  <si>
    <t>食品检验基础技能实训</t>
  </si>
  <si>
    <t>实操食品常规检验项目的标准方法、仪器使用及结果分析。</t>
  </si>
  <si>
    <t>机械工程基础课程设计</t>
  </si>
  <si>
    <t>机械工程设计任务书；机件和构件的测量；设计图纸的绘制。</t>
  </si>
  <si>
    <t>食品合规管理</t>
  </si>
  <si>
    <t>通过法规解读、案例分析与实操训练，掌握食品生产全流程中法律法规的落地执行与合规风险防控。</t>
  </si>
  <si>
    <t>蛋糕及面包制品加工制作</t>
  </si>
  <si>
    <t>蛋糕、面包原料的选择；蛋糕胚、蛋糕卷、欧式面包、日式软面包的制作。</t>
  </si>
  <si>
    <t>非遗食品加工</t>
  </si>
  <si>
    <t>学习云南部分地区特色的非物质文化遗产的食品加工工艺。</t>
  </si>
  <si>
    <t>食品智能加工技术课程设计</t>
  </si>
  <si>
    <t>设计任务书；单元操作的工艺流程设计；食品生产管道设计；食品设备选型；设计图纸的绘制。</t>
  </si>
  <si>
    <t>专业综合性实验</t>
  </si>
  <si>
    <t>50341C06</t>
  </si>
  <si>
    <t>食品采样；制样分析；结果分析；报告填写。</t>
  </si>
  <si>
    <t>专业生产实习</t>
  </si>
  <si>
    <t>50341C07</t>
  </si>
  <si>
    <t>前往食品企业；岗位实习；人生安全防护、环境保护实践。</t>
  </si>
  <si>
    <t>毕业论文（设计）</t>
  </si>
  <si>
    <t>50341C08</t>
  </si>
  <si>
    <t>毕业论文（设计）任务书；文献查阅；绘制设计图纸；设计课题的实验方案；课题实验；撰写毕业论文。</t>
  </si>
  <si>
    <t>毕业设计</t>
  </si>
  <si>
    <t>汇报</t>
  </si>
  <si>
    <t>专业实践课程合计</t>
  </si>
  <si>
    <t>专业拓展选修课程（至少修读20个学分）</t>
  </si>
  <si>
    <t>学术能力模块</t>
  </si>
  <si>
    <t>现代仪器分析</t>
  </si>
  <si>
    <t>50352B01</t>
  </si>
  <si>
    <t>专业方向选修</t>
  </si>
  <si>
    <t>学生在三个专业选修
模块中三选一进行修读，修够26个学分</t>
  </si>
  <si>
    <t>专业英语</t>
  </si>
  <si>
    <t>50352B02</t>
  </si>
  <si>
    <t>文献检索与科技论文写作</t>
  </si>
  <si>
    <t>50352B03</t>
  </si>
  <si>
    <t>食品工程高新技术</t>
  </si>
  <si>
    <t>50352B04</t>
  </si>
  <si>
    <t>食品生物技术</t>
  </si>
  <si>
    <t>50352B05</t>
  </si>
  <si>
    <t>食品风味化学与分析</t>
  </si>
  <si>
    <t>50352B06</t>
  </si>
  <si>
    <t>食品酶学导论</t>
  </si>
  <si>
    <t>50352B07</t>
  </si>
  <si>
    <t>食品试验设计与统计分析</t>
  </si>
  <si>
    <t>功能性食品</t>
  </si>
  <si>
    <t>50352B08</t>
  </si>
  <si>
    <t>应用能力与校企合作培养模块</t>
  </si>
  <si>
    <t>食品感官应用技术</t>
  </si>
  <si>
    <t>50352B09</t>
  </si>
  <si>
    <t>食品标准与法规</t>
  </si>
  <si>
    <t>50352B10</t>
  </si>
  <si>
    <t>食品冷冻工艺学</t>
  </si>
  <si>
    <t>50352B11</t>
  </si>
  <si>
    <t>传统饮食文化概论</t>
  </si>
  <si>
    <t>绿色食品概论</t>
  </si>
  <si>
    <t>大数据与食品市场营销学</t>
  </si>
  <si>
    <t>50352B13</t>
  </si>
  <si>
    <t>咖啡生产加工</t>
  </si>
  <si>
    <t>50352B14</t>
  </si>
  <si>
    <t>食品添加剂应用技术（</t>
  </si>
  <si>
    <t>50352B15</t>
  </si>
  <si>
    <t>软饮料工艺学</t>
  </si>
  <si>
    <t>专业拓展选修课程小计</t>
  </si>
  <si>
    <t>专业教育课程合计</t>
  </si>
  <si>
    <t>总计</t>
  </si>
  <si>
    <t>实践学时1662学时，占总学时比例49%</t>
  </si>
  <si>
    <t>选修课比例</t>
  </si>
  <si>
    <r>
      <rPr>
        <sz val="9"/>
        <rFont val="宋体"/>
        <charset val="134"/>
      </rPr>
      <t>说明：1、教学活动周总学时控制在20学时至30学时之间。A 类课程为理论课程， B 类课程为理论+实践课程，C 类课程为实践课程。原则上， A类课程、B类课程16学时计1学分；C类课程中，岗位实习计180学时，计4学分；毕业论文毕业设计计160学时，计5学分；</t>
    </r>
    <r>
      <rPr>
        <sz val="9"/>
        <color rgb="FFFF0000"/>
        <rFont val="宋体"/>
        <charset val="134"/>
      </rPr>
      <t>其他课程每周计20学时</t>
    </r>
    <r>
      <rPr>
        <sz val="9"/>
        <rFont val="宋体"/>
        <charset val="134"/>
      </rPr>
      <t>，1周计0.5学分。                                                                                                          2、总学分控制在180-200学分，合计总学时在3600-4000学时，其中通识教育课程占比约35%、专业基础课程占比约13%、专业核心能力课程模块占比约14%、专业实践课程占比约25%、专业拓展选修课程占比约14%。</t>
    </r>
  </si>
  <si>
    <r>
      <rPr>
        <b/>
        <sz val="8"/>
        <color rgb="FF0070C0"/>
        <rFont val="宋体"/>
        <charset val="134"/>
      </rPr>
      <t>人工智能基础</t>
    </r>
    <r>
      <rPr>
        <sz val="8"/>
        <color rgb="FF0070C0"/>
        <rFont val="宋体"/>
        <charset val="134"/>
      </rPr>
      <t>（专科层次国标要求基础课）</t>
    </r>
  </si>
  <si>
    <t>食品生物化学（更名）</t>
  </si>
  <si>
    <r>
      <rPr>
        <b/>
        <sz val="8"/>
        <color rgb="FFFF0000"/>
        <rFont val="宋体"/>
        <charset val="134"/>
      </rPr>
      <t>食品营养与健康</t>
    </r>
    <r>
      <rPr>
        <sz val="8"/>
        <color rgb="FFFF0000"/>
        <rFont val="宋体"/>
        <charset val="134"/>
      </rPr>
      <t>（对应食品营养学）</t>
    </r>
  </si>
  <si>
    <t>食品智能加工技术（专科国标核心课）</t>
  </si>
  <si>
    <r>
      <rPr>
        <b/>
        <sz val="8"/>
        <color rgb="FFFF0000"/>
        <rFont val="宋体"/>
        <charset val="134"/>
      </rPr>
      <t>食品智能化检验技术</t>
    </r>
    <r>
      <rPr>
        <sz val="8"/>
        <color rgb="FFFF0000"/>
        <rFont val="宋体"/>
        <charset val="134"/>
      </rPr>
      <t>（更名，对应食品分析）</t>
    </r>
  </si>
  <si>
    <r>
      <rPr>
        <b/>
        <sz val="8"/>
        <color rgb="FFFF0000"/>
        <rFont val="宋体"/>
        <charset val="134"/>
      </rPr>
      <t>食品智能化装备技术</t>
    </r>
    <r>
      <rPr>
        <sz val="8"/>
        <color rgb="FFFF0000"/>
        <rFont val="宋体"/>
        <charset val="134"/>
      </rPr>
      <t>（更名，对应食品机械与设备）</t>
    </r>
  </si>
  <si>
    <r>
      <rPr>
        <b/>
        <sz val="8"/>
        <color rgb="FFFF0000"/>
        <rFont val="宋体"/>
        <charset val="134"/>
      </rPr>
      <t>食品贮藏原理学</t>
    </r>
    <r>
      <rPr>
        <sz val="8"/>
        <color rgb="FFFF0000"/>
        <rFont val="宋体"/>
        <charset val="134"/>
      </rPr>
      <t>（上次沟通中没有本门课，已增加）</t>
    </r>
  </si>
  <si>
    <r>
      <rPr>
        <b/>
        <sz val="8"/>
        <color rgb="FFFF0000"/>
        <rFont val="宋体"/>
        <charset val="134"/>
      </rPr>
      <t>食品物性学</t>
    </r>
    <r>
      <rPr>
        <sz val="8"/>
        <color rgb="FFFF0000"/>
        <rFont val="宋体"/>
        <charset val="134"/>
      </rPr>
      <t>（上次沟通中没有本门课，已增加）</t>
    </r>
  </si>
  <si>
    <r>
      <rPr>
        <b/>
        <sz val="8"/>
        <color rgb="FFFF0000"/>
        <rFont val="宋体"/>
        <charset val="134"/>
      </rPr>
      <t>粮油产品加工工艺学</t>
    </r>
    <r>
      <rPr>
        <sz val="8"/>
        <color rgb="FFFF0000"/>
        <rFont val="宋体"/>
        <charset val="134"/>
      </rPr>
      <t>（上次沟通中没有本门课，已增加）</t>
    </r>
  </si>
  <si>
    <r>
      <rPr>
        <b/>
        <sz val="8"/>
        <color rgb="FFFF0000"/>
        <rFont val="宋体"/>
        <charset val="134"/>
      </rPr>
      <t>园艺产品加工工艺学</t>
    </r>
    <r>
      <rPr>
        <sz val="8"/>
        <color rgb="FFFF0000"/>
        <rFont val="宋体"/>
        <charset val="134"/>
      </rPr>
      <t>（上次沟通中没有本门课，已增加）</t>
    </r>
  </si>
  <si>
    <r>
      <rPr>
        <b/>
        <sz val="8"/>
        <color rgb="FFFF0000"/>
        <rFont val="宋体"/>
        <charset val="134"/>
      </rPr>
      <t>食品安全学</t>
    </r>
    <r>
      <rPr>
        <sz val="8"/>
        <color rgb="FFFF0000"/>
        <rFont val="宋体"/>
        <charset val="134"/>
      </rPr>
      <t>（上次沟通中没有本门课，已增加）</t>
    </r>
  </si>
  <si>
    <t>食品添加剂应用技术（变更学期，3改4）</t>
  </si>
  <si>
    <t>三年级（8学期建议2-3门课）</t>
  </si>
  <si>
    <t>五年级（13学期建议2-3门课）</t>
  </si>
  <si>
    <t>十一</t>
  </si>
  <si>
    <t>十二</t>
  </si>
  <si>
    <t>十三</t>
  </si>
  <si>
    <t>十四</t>
  </si>
  <si>
    <t>4周</t>
  </si>
  <si>
    <t>64</t>
  </si>
  <si>
    <t>高等数学C2（缺线性代数，是否有必要增加）</t>
  </si>
  <si>
    <t>普通物理学及实验</t>
  </si>
  <si>
    <t>50321B03</t>
  </si>
  <si>
    <t>Python程序设计（建议能在三年制学习）</t>
  </si>
  <si>
    <t>生物化学</t>
  </si>
  <si>
    <t>食品微生物学(应该对标本科教学要求)</t>
  </si>
  <si>
    <t>专业核心能力课程</t>
  </si>
  <si>
    <t>食品分析与检验</t>
  </si>
  <si>
    <t>食品智能机械设备（三年制为核心课可替换食品机械设备，希望保留）</t>
  </si>
  <si>
    <t>食品加工技术概论</t>
  </si>
  <si>
    <t>50331B05</t>
  </si>
  <si>
    <t>发酵食品生产技术</t>
  </si>
  <si>
    <r>
      <rPr>
        <sz val="8"/>
        <rFont val="宋体"/>
        <charset val="134"/>
      </rPr>
      <t>食品质量与安全控制</t>
    </r>
    <r>
      <rPr>
        <sz val="8"/>
        <color rgb="FFFF0000"/>
        <rFont val="宋体"/>
        <charset val="134"/>
      </rPr>
      <t>（食品安全与发酵食品两门课为三年制为核心课，希望保留在核心课，选修学分中对应少选修6个学分）</t>
    </r>
  </si>
  <si>
    <r>
      <rPr>
        <sz val="8"/>
        <rFont val="宋体"/>
        <charset val="134"/>
      </rPr>
      <t>食用玫瑰制品加工技术</t>
    </r>
    <r>
      <rPr>
        <sz val="8"/>
        <color rgb="FFFF0000"/>
        <rFont val="宋体"/>
        <charset val="134"/>
      </rPr>
      <t>（建议三年制完成）</t>
    </r>
  </si>
  <si>
    <t>50341C01</t>
  </si>
  <si>
    <t>进行食用玫瑰相关食品的加工制作。</t>
  </si>
  <si>
    <t>其它</t>
  </si>
  <si>
    <r>
      <rPr>
        <sz val="8"/>
        <rFont val="宋体"/>
        <charset val="134"/>
      </rPr>
      <t>发酵食品产品设计与实践</t>
    </r>
    <r>
      <rPr>
        <sz val="8"/>
        <color rgb="FFFF0000"/>
        <rFont val="宋体"/>
        <charset val="134"/>
      </rPr>
      <t>（建议三年制完成</t>
    </r>
    <r>
      <rPr>
        <sz val="8"/>
        <rFont val="宋体"/>
        <charset val="134"/>
      </rPr>
      <t>）</t>
    </r>
  </si>
  <si>
    <t>50341C02</t>
  </si>
  <si>
    <t>食品原料的选择；果酒、果醋、酱类等发酵食品工艺参数设计及生产。</t>
  </si>
  <si>
    <r>
      <rPr>
        <sz val="8"/>
        <rFont val="宋体"/>
        <charset val="134"/>
      </rPr>
      <t>工程实训（含金工实习）</t>
    </r>
    <r>
      <rPr>
        <sz val="8"/>
        <color rgb="FFFF0000"/>
        <rFont val="宋体"/>
        <charset val="134"/>
      </rPr>
      <t>（建议三年制完成）</t>
    </r>
  </si>
  <si>
    <t>50341C03</t>
  </si>
  <si>
    <t>钳工实训；焊工实训；机床加工实训。</t>
  </si>
  <si>
    <r>
      <rPr>
        <sz val="8"/>
        <rFont val="宋体"/>
        <charset val="134"/>
      </rPr>
      <t>机械工程基础课程设计</t>
    </r>
    <r>
      <rPr>
        <sz val="8"/>
        <color rgb="FFFF0000"/>
        <rFont val="宋体"/>
        <charset val="134"/>
      </rPr>
      <t>（建议三年制完成）</t>
    </r>
  </si>
  <si>
    <t>50341C04</t>
  </si>
  <si>
    <r>
      <rPr>
        <sz val="8"/>
        <rFont val="宋体"/>
        <charset val="134"/>
      </rPr>
      <t>非遗食品加工</t>
    </r>
    <r>
      <rPr>
        <sz val="8"/>
        <color rgb="FFFF0000"/>
        <rFont val="宋体"/>
        <charset val="134"/>
      </rPr>
      <t>（建议三年制完成）</t>
    </r>
  </si>
  <si>
    <t>50341C05</t>
  </si>
  <si>
    <r>
      <rPr>
        <sz val="8"/>
        <rFont val="宋体"/>
        <charset val="134"/>
      </rPr>
      <t>蛋糕及面包制品加工制作</t>
    </r>
    <r>
      <rPr>
        <sz val="8"/>
        <color rgb="FFFF0000"/>
        <rFont val="宋体"/>
        <charset val="134"/>
      </rPr>
      <t>（建议9学期）</t>
    </r>
  </si>
  <si>
    <t>蛋糕、面包原料的选择；蛋糕胚、蛋糕卷、土司面包、欧式面包、日式软面包的制作。</t>
  </si>
  <si>
    <r>
      <rPr>
        <sz val="8"/>
        <rFont val="宋体"/>
        <charset val="134"/>
      </rPr>
      <t>食品工程原理课程设计</t>
    </r>
    <r>
      <rPr>
        <sz val="8"/>
        <color rgb="FFFF0000"/>
        <rFont val="宋体"/>
        <charset val="134"/>
      </rPr>
      <t>（建议三年制完成）</t>
    </r>
  </si>
  <si>
    <t>专业综合性实验（4天劳动，6天综合实验，6天48个学时，建议放八学期或者9）</t>
  </si>
  <si>
    <t>项目实战</t>
  </si>
  <si>
    <t>专业拓展及选修课程（至少修读20个学分）</t>
  </si>
  <si>
    <t>学生在三个专业选修
模块中三选一进行修读，修够16个学分</t>
  </si>
  <si>
    <t>安全生产监督管理</t>
  </si>
  <si>
    <t>食品添加剂</t>
  </si>
  <si>
    <t>专业拓展及选修课程小计</t>
  </si>
  <si>
    <t>实践学时2112学时，占总学时比例56.59%</t>
  </si>
  <si>
    <t>课程</t>
  </si>
  <si>
    <t>类型</t>
  </si>
  <si>
    <t>形势与政策(一)———（八）</t>
  </si>
  <si>
    <t>大学英语(一)——（六）</t>
  </si>
  <si>
    <t>大学体育</t>
  </si>
  <si>
    <t>劳动（一）生活劳动</t>
  </si>
  <si>
    <t>高等数学C1和2</t>
  </si>
  <si>
    <t>食品智能设备使用与维护</t>
  </si>
  <si>
    <t>食品工厂设计与环境保护概论</t>
  </si>
  <si>
    <t>化工仪表及自动化</t>
  </si>
  <si>
    <t>绿色食品生产加工</t>
  </si>
  <si>
    <t>食品质量与安全控制</t>
  </si>
  <si>
    <t>营养配餐设计与实践</t>
  </si>
  <si>
    <t>发酵食品产品设计与实践</t>
  </si>
  <si>
    <t>食品工程原理课程设计</t>
  </si>
  <si>
    <t>现制饮品工艺</t>
  </si>
  <si>
    <t>焙烤食品加工技术</t>
  </si>
  <si>
    <t>食品企业管理</t>
  </si>
  <si>
    <t>食用玫瑰制品加工技术</t>
  </si>
  <si>
    <t>食品门店经营与管理应用</t>
  </si>
  <si>
    <t>人际沟通教程</t>
  </si>
  <si>
    <t>蛋糕制品加工制作</t>
  </si>
  <si>
    <t>面包制品加工制作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</si>
</sst>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10.5"/>
      <color theme="1"/>
      <name val="Times New Roman"/>
      <charset val="134"/>
    </font>
    <font>
      <sz val="10.5"/>
      <color rgb="FF000000"/>
      <name val="Times New Roman"/>
      <charset val="134"/>
    </font>
    <font>
      <sz val="8"/>
      <color theme="1"/>
      <name val="宋体"/>
      <charset val="134"/>
    </font>
    <font>
      <sz val="8"/>
      <name val="宋体"/>
      <charset val="134"/>
      <scheme val="minor"/>
    </font>
    <font>
      <sz val="8"/>
      <name val="Times New Roman"/>
      <charset val="134"/>
    </font>
    <font>
      <sz val="7.5"/>
      <name val="宋体"/>
      <charset val="134"/>
    </font>
    <font>
      <sz val="11"/>
      <name val="宋体"/>
      <charset val="134"/>
      <scheme val="minor"/>
    </font>
    <font>
      <b/>
      <sz val="24"/>
      <name val="楷体_GB2312"/>
      <charset val="134"/>
    </font>
    <font>
      <b/>
      <sz val="10"/>
      <name val="宋体"/>
      <charset val="134"/>
    </font>
    <font>
      <b/>
      <sz val="8"/>
      <name val="宋体"/>
      <charset val="134"/>
    </font>
    <font>
      <sz val="8"/>
      <color rgb="FFFF0000"/>
      <name val="宋体"/>
      <charset val="134"/>
    </font>
    <font>
      <sz val="8"/>
      <color rgb="FFFF0000"/>
      <name val="宋体"/>
      <charset val="134"/>
      <scheme val="minor"/>
    </font>
    <font>
      <b/>
      <sz val="8"/>
      <color theme="1"/>
      <name val="宋体"/>
      <charset val="134"/>
    </font>
    <font>
      <b/>
      <sz val="8"/>
      <color rgb="FFFF0000"/>
      <name val="宋体"/>
      <charset val="134"/>
    </font>
    <font>
      <sz val="9"/>
      <name val="宋体"/>
      <charset val="134"/>
      <scheme val="minor"/>
    </font>
    <font>
      <sz val="9"/>
      <name val="Times New Roman"/>
      <charset val="134"/>
    </font>
    <font>
      <sz val="9"/>
      <name val="宋体"/>
      <charset val="134"/>
    </font>
    <font>
      <b/>
      <sz val="9"/>
      <name val="Times New Roman"/>
      <charset val="134"/>
    </font>
    <font>
      <b/>
      <sz val="8"/>
      <name val="Times New Roman"/>
      <charset val="134"/>
    </font>
    <font>
      <b/>
      <sz val="8"/>
      <color rgb="FF0070C0"/>
      <name val="宋体"/>
      <charset val="134"/>
    </font>
    <font>
      <sz val="8"/>
      <color rgb="FF0070C0"/>
      <name val="宋体"/>
      <charset val="134"/>
    </font>
    <font>
      <b/>
      <sz val="8"/>
      <color rgb="FF0070C0"/>
      <name val="宋体"/>
      <charset val="134"/>
      <scheme val="minor"/>
    </font>
    <font>
      <sz val="8"/>
      <color rgb="FF0070C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134"/>
    </font>
    <font>
      <b/>
      <sz val="16"/>
      <name val="楷体_GB2312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19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9" borderId="22" applyNumberFormat="0" applyAlignment="0" applyProtection="0">
      <alignment vertical="center"/>
    </xf>
    <xf numFmtId="0" fontId="35" fillId="10" borderId="23" applyNumberFormat="0" applyAlignment="0" applyProtection="0">
      <alignment vertical="center"/>
    </xf>
    <xf numFmtId="0" fontId="36" fillId="10" borderId="22" applyNumberFormat="0" applyAlignment="0" applyProtection="0">
      <alignment vertical="center"/>
    </xf>
    <xf numFmtId="0" fontId="37" fillId="11" borderId="24" applyNumberFormat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0" borderId="26" applyNumberFormat="0" applyFill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4" fillId="3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2" fillId="0" borderId="5" xfId="49" applyNumberFormat="1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2" fillId="0" borderId="7" xfId="49" applyNumberFormat="1" applyFont="1" applyFill="1" applyBorder="1" applyAlignment="1" applyProtection="1">
      <alignment horizontal="center" vertical="center"/>
      <protection locked="0"/>
    </xf>
    <xf numFmtId="0" fontId="7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0" fillId="0" borderId="0" xfId="0" applyNumberFormat="1" applyFont="1" applyFill="1" applyAlignment="1" applyProtection="1">
      <alignment horizontal="center" vertical="center" wrapText="1"/>
      <protection locked="0"/>
    </xf>
    <xf numFmtId="0" fontId="10" fillId="0" borderId="0" xfId="0" applyNumberFormat="1" applyFont="1" applyFill="1" applyAlignment="1" applyProtection="1">
      <alignment horizontal="left" vertical="center" wrapText="1"/>
      <protection locked="0"/>
    </xf>
    <xf numFmtId="0" fontId="11" fillId="0" borderId="0" xfId="0" applyNumberFormat="1" applyFont="1" applyFill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horizontal="left" vertical="center" wrapText="1"/>
    </xf>
    <xf numFmtId="0" fontId="12" fillId="3" borderId="2" xfId="0" applyNumberFormat="1" applyFont="1" applyFill="1" applyBorder="1" applyAlignment="1" applyProtection="1">
      <alignment horizontal="center" vertical="center" wrapText="1"/>
    </xf>
    <xf numFmtId="0" fontId="12" fillId="3" borderId="2" xfId="0" applyNumberFormat="1" applyFont="1" applyFill="1" applyBorder="1" applyAlignment="1" applyProtection="1">
      <alignment horizontal="left" vertical="center" wrapText="1"/>
    </xf>
    <xf numFmtId="0" fontId="12" fillId="3" borderId="10" xfId="0" applyNumberFormat="1" applyFont="1" applyFill="1" applyBorder="1" applyAlignment="1" applyProtection="1">
      <alignment horizontal="center" vertical="center" wrapText="1"/>
    </xf>
    <xf numFmtId="0" fontId="12" fillId="3" borderId="11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0" fontId="12" fillId="4" borderId="11" xfId="0" applyNumberFormat="1" applyFont="1" applyFill="1" applyBorder="1" applyAlignment="1" applyProtection="1">
      <alignment horizontal="center" vertical="center" wrapText="1"/>
    </xf>
    <xf numFmtId="0" fontId="12" fillId="5" borderId="12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6" borderId="2" xfId="0" applyNumberFormat="1" applyFont="1" applyFill="1" applyBorder="1" applyAlignment="1" applyProtection="1">
      <alignment vertical="center" wrapText="1"/>
    </xf>
    <xf numFmtId="0" fontId="12" fillId="6" borderId="2" xfId="0" applyNumberFormat="1" applyFont="1" applyFill="1" applyBorder="1" applyAlignment="1" applyProtection="1">
      <alignment horizontal="center" vertical="center" wrapText="1"/>
    </xf>
    <xf numFmtId="0" fontId="12" fillId="6" borderId="2" xfId="0" applyNumberFormat="1" applyFont="1" applyFill="1" applyBorder="1" applyAlignment="1" applyProtection="1">
      <alignment horizontal="left" vertical="center" wrapText="1"/>
    </xf>
    <xf numFmtId="0" fontId="12" fillId="6" borderId="5" xfId="0" applyNumberFormat="1" applyFont="1" applyFill="1" applyBorder="1" applyAlignment="1" applyProtection="1">
      <alignment horizontal="center" vertical="center" wrapText="1"/>
    </xf>
    <xf numFmtId="0" fontId="12" fillId="6" borderId="13" xfId="0" applyNumberFormat="1" applyFont="1" applyFill="1" applyBorder="1" applyAlignment="1" applyProtection="1">
      <alignment horizontal="center" vertical="center" wrapText="1"/>
    </xf>
    <xf numFmtId="0" fontId="12" fillId="6" borderId="13" xfId="0" applyNumberFormat="1" applyFont="1" applyFill="1" applyBorder="1" applyAlignment="1" applyProtection="1">
      <alignment horizontal="left" vertical="center" wrapText="1"/>
    </xf>
    <xf numFmtId="0" fontId="12" fillId="6" borderId="7" xfId="0" applyNumberFormat="1" applyFont="1" applyFill="1" applyBorder="1" applyAlignment="1" applyProtection="1">
      <alignment horizontal="center" vertical="center" wrapText="1"/>
    </xf>
    <xf numFmtId="0" fontId="12" fillId="4" borderId="10" xfId="0" applyNumberFormat="1" applyFont="1" applyFill="1" applyBorder="1" applyAlignment="1" applyProtection="1">
      <alignment horizontal="center" vertical="center" wrapText="1"/>
    </xf>
    <xf numFmtId="0" fontId="12" fillId="5" borderId="10" xfId="0" applyNumberFormat="1" applyFont="1" applyFill="1" applyBorder="1" applyAlignment="1" applyProtection="1">
      <alignment horizontal="center" vertical="center" wrapText="1"/>
    </xf>
    <xf numFmtId="0" fontId="12" fillId="5" borderId="11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5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2" fillId="3" borderId="14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Fill="1" applyBorder="1">
      <alignment vertical="center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2" fillId="6" borderId="2" xfId="0" applyNumberFormat="1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12" fillId="3" borderId="15" xfId="0" applyNumberFormat="1" applyFont="1" applyFill="1" applyBorder="1" applyAlignment="1" applyProtection="1">
      <alignment horizontal="center" vertical="center" wrapText="1"/>
    </xf>
    <xf numFmtId="0" fontId="12" fillId="3" borderId="16" xfId="0" applyNumberFormat="1" applyFont="1" applyFill="1" applyBorder="1" applyAlignment="1" applyProtection="1">
      <alignment horizontal="center" vertical="center" wrapText="1"/>
    </xf>
    <xf numFmtId="0" fontId="16" fillId="3" borderId="2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9" fillId="0" borderId="9" xfId="0" applyFont="1" applyFill="1" applyBorder="1">
      <alignment vertical="center"/>
    </xf>
    <xf numFmtId="0" fontId="9" fillId="6" borderId="2" xfId="0" applyFont="1" applyFill="1" applyBorder="1">
      <alignment vertical="center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>
      <alignment vertical="center" wrapText="1"/>
    </xf>
    <xf numFmtId="0" fontId="9" fillId="7" borderId="2" xfId="0" applyFont="1" applyFill="1" applyBorder="1">
      <alignment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17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17" fillId="0" borderId="0" xfId="0" applyFont="1" applyAlignment="1">
      <alignment vertical="center"/>
    </xf>
    <xf numFmtId="0" fontId="12" fillId="5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2" fillId="0" borderId="5" xfId="49" applyNumberFormat="1" applyFont="1" applyFill="1" applyBorder="1" applyAlignment="1" applyProtection="1">
      <alignment horizontal="left" vertical="center"/>
      <protection locked="0"/>
    </xf>
    <xf numFmtId="0" fontId="2" fillId="0" borderId="13" xfId="49" applyNumberFormat="1" applyFont="1" applyFill="1" applyBorder="1" applyAlignment="1" applyProtection="1">
      <alignment horizontal="left" vertical="center"/>
      <protection locked="0"/>
    </xf>
    <xf numFmtId="0" fontId="5" fillId="0" borderId="2" xfId="0" applyNumberFormat="1" applyFont="1" applyFill="1" applyBorder="1" applyAlignment="1" applyProtection="1">
      <alignment horizontal="left" vertical="center"/>
      <protection locked="0"/>
    </xf>
    <xf numFmtId="0" fontId="12" fillId="6" borderId="2" xfId="0" applyNumberFormat="1" applyFont="1" applyFill="1" applyBorder="1" applyAlignment="1" applyProtection="1">
      <alignment horizontal="center" vertical="center"/>
    </xf>
    <xf numFmtId="0" fontId="12" fillId="6" borderId="2" xfId="0" applyNumberFormat="1" applyFont="1" applyFill="1" applyBorder="1" applyAlignment="1" applyProtection="1">
      <alignment horizontal="left" vertical="center"/>
    </xf>
    <xf numFmtId="0" fontId="1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13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13" xfId="0" applyNumberFormat="1" applyFont="1" applyFill="1" applyBorder="1" applyAlignment="1" applyProtection="1">
      <alignment horizontal="left" vertical="center" wrapText="1"/>
      <protection locked="0"/>
    </xf>
    <xf numFmtId="0" fontId="12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NumberFormat="1" applyFont="1" applyFill="1" applyAlignment="1" applyProtection="1">
      <alignment horizontal="left" vertical="center" wrapText="1"/>
      <protection locked="0"/>
    </xf>
    <xf numFmtId="0" fontId="18" fillId="0" borderId="0" xfId="0" applyNumberFormat="1" applyFont="1" applyFill="1" applyAlignment="1" applyProtection="1">
      <alignment horizontal="left" vertical="center" wrapText="1"/>
      <protection locked="0"/>
    </xf>
    <xf numFmtId="0" fontId="2" fillId="0" borderId="7" xfId="0" applyNumberFormat="1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7" xfId="49" applyNumberFormat="1" applyFont="1" applyFill="1" applyBorder="1" applyAlignment="1" applyProtection="1">
      <alignment horizontal="left" vertical="center"/>
      <protection locked="0"/>
    </xf>
    <xf numFmtId="0" fontId="2" fillId="0" borderId="5" xfId="49" applyNumberFormat="1" applyFont="1" applyFill="1" applyBorder="1" applyAlignment="1" applyProtection="1">
      <alignment horizontal="center" vertical="center" wrapText="1"/>
    </xf>
    <xf numFmtId="0" fontId="2" fillId="0" borderId="7" xfId="49" applyNumberFormat="1" applyFont="1" applyFill="1" applyBorder="1" applyAlignment="1" applyProtection="1">
      <alignment horizontal="center" vertical="center" wrapText="1"/>
    </xf>
    <xf numFmtId="0" fontId="12" fillId="0" borderId="2" xfId="49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12" fillId="6" borderId="2" xfId="0" applyNumberFormat="1" applyFont="1" applyFill="1" applyBorder="1" applyAlignment="1" applyProtection="1">
      <alignment vertical="center" wrapText="1"/>
      <protection locked="0"/>
    </xf>
    <xf numFmtId="9" fontId="2" fillId="6" borderId="2" xfId="0" applyNumberFormat="1" applyFont="1" applyFill="1" applyBorder="1" applyAlignment="1" applyProtection="1">
      <alignment horizontal="center" vertical="center"/>
    </xf>
    <xf numFmtId="9" fontId="7" fillId="6" borderId="2" xfId="0" applyNumberFormat="1" applyFont="1" applyFill="1" applyBorder="1" applyAlignment="1" applyProtection="1">
      <alignment horizontal="center" vertical="center"/>
    </xf>
    <xf numFmtId="0" fontId="12" fillId="6" borderId="5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12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49" applyNumberFormat="1" applyFont="1" applyFill="1" applyBorder="1" applyAlignment="1" applyProtection="1">
      <alignment horizontal="center" vertical="center" wrapText="1"/>
    </xf>
    <xf numFmtId="0" fontId="21" fillId="6" borderId="13" xfId="0" applyNumberFormat="1" applyFont="1" applyFill="1" applyBorder="1" applyAlignment="1" applyProtection="1">
      <alignment horizontal="center" vertical="center"/>
      <protection locked="0"/>
    </xf>
    <xf numFmtId="0" fontId="21" fillId="6" borderId="7" xfId="0" applyNumberFormat="1" applyFont="1" applyFill="1" applyBorder="1" applyAlignment="1" applyProtection="1">
      <alignment horizontal="center" vertical="center"/>
      <protection locked="0"/>
    </xf>
    <xf numFmtId="9" fontId="7" fillId="6" borderId="5" xfId="0" applyNumberFormat="1" applyFont="1" applyFill="1" applyBorder="1" applyAlignment="1" applyProtection="1">
      <alignment horizontal="center" vertical="center"/>
    </xf>
    <xf numFmtId="9" fontId="7" fillId="6" borderId="13" xfId="0" applyNumberFormat="1" applyFont="1" applyFill="1" applyBorder="1" applyAlignment="1" applyProtection="1">
      <alignment horizontal="center" vertical="center"/>
    </xf>
    <xf numFmtId="0" fontId="18" fillId="0" borderId="1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Border="1">
      <alignment vertical="center"/>
    </xf>
    <xf numFmtId="0" fontId="12" fillId="5" borderId="8" xfId="0" applyNumberFormat="1" applyFont="1" applyFill="1" applyBorder="1" applyAlignment="1" applyProtection="1">
      <alignment horizontal="center" vertical="center" wrapText="1"/>
    </xf>
    <xf numFmtId="0" fontId="2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11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12" fillId="6" borderId="18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12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C7CE"/>
        </patternFill>
      </fill>
    </dxf>
    <dxf>
      <font>
        <b val="1"/>
        <i val="0"/>
        <color indexed="12"/>
      </font>
    </dxf>
  </dxfs>
  <tableStyles count="0" defaultTableStyle="TableStyleMedium2" defaultPivotStyle="PivotStyleLight16"/>
  <colors>
    <mruColors>
      <color rgb="00CCABE6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esktop\3+2&#39640;&#26412;&#36143;&#36890;\&#20154;&#22521;\1-&#38468;&#20214;2&#65306;&#19987;&#19994;&#25945;&#23398;&#36827;&#31243;&#23433;&#2549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专业学分制指导性教学计划表"/>
      <sheetName val="专业名称及代码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4"/>
  <sheetViews>
    <sheetView tabSelected="1" zoomScale="90" zoomScaleNormal="90" topLeftCell="C1" workbookViewId="0">
      <pane ySplit="7" topLeftCell="A8" activePane="bottomLeft" state="frozen"/>
      <selection/>
      <selection pane="bottomLeft" activeCell="D57" sqref="D57:E57"/>
    </sheetView>
  </sheetViews>
  <sheetFormatPr defaultColWidth="9" defaultRowHeight="13.5"/>
  <cols>
    <col min="1" max="1" width="3.8141592920354" style="34" customWidth="1"/>
    <col min="2" max="2" width="4.27433628318584" style="34" customWidth="1"/>
    <col min="3" max="4" width="9" style="34"/>
    <col min="5" max="5" width="19.2035398230088" style="37" customWidth="1"/>
    <col min="6" max="7" width="9" style="34" customWidth="1"/>
    <col min="8" max="8" width="12.8141592920354" style="34" customWidth="1"/>
    <col min="9" max="9" width="9" style="34" customWidth="1"/>
    <col min="10" max="10" width="10" style="34" customWidth="1"/>
    <col min="11" max="11" width="10.2743362831858" style="34" customWidth="1"/>
    <col min="12" max="13" width="12.8141592920354" style="34" customWidth="1"/>
    <col min="14" max="15" width="9" style="34" customWidth="1"/>
    <col min="16" max="16" width="5.08849557522124" style="34" customWidth="1"/>
    <col min="17" max="17" width="4.65486725663717" style="34" customWidth="1"/>
    <col min="18" max="18" width="4.1858407079646" style="34" customWidth="1"/>
    <col min="19" max="19" width="4.54867256637168" style="34" customWidth="1"/>
    <col min="20" max="20" width="4.1858407079646" style="34" customWidth="1"/>
    <col min="21" max="21" width="3.54867256637168" style="34" customWidth="1"/>
    <col min="22" max="22" width="4.45132743362832" style="34" customWidth="1"/>
    <col min="23" max="23" width="4.08849557522124" style="34" customWidth="1"/>
    <col min="24" max="24" width="3.54867256637168" style="34" customWidth="1"/>
    <col min="25" max="25" width="3.91150442477876" style="34" customWidth="1"/>
    <col min="26" max="26" width="4.63716814159292" style="34" customWidth="1"/>
    <col min="27" max="27" width="4" style="34" customWidth="1"/>
    <col min="28" max="28" width="5" style="34" customWidth="1"/>
    <col min="29" max="29" width="9.54867256637168" style="34" customWidth="1"/>
    <col min="30" max="30" width="5.36283185840708" style="34" customWidth="1"/>
    <col min="31" max="16384" width="9" style="34"/>
  </cols>
  <sheetData>
    <row r="1" ht="30.75" spans="1:30">
      <c r="A1" s="38" t="s">
        <v>0</v>
      </c>
      <c r="B1" s="38"/>
      <c r="C1" s="38"/>
      <c r="D1" s="38"/>
      <c r="E1" s="39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5"/>
      <c r="Y1" s="35"/>
      <c r="Z1" s="35"/>
      <c r="AA1" s="35"/>
      <c r="AB1" s="35"/>
      <c r="AC1" s="35"/>
      <c r="AD1" s="35"/>
    </row>
    <row r="2" ht="39" customHeight="1" spans="1:30">
      <c r="A2" s="40" t="s">
        <v>1</v>
      </c>
      <c r="B2" s="40"/>
      <c r="C2" s="40"/>
      <c r="D2" s="40"/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35"/>
      <c r="Y2" s="35"/>
      <c r="Z2" s="35"/>
      <c r="AA2" s="35"/>
      <c r="AB2" s="35"/>
      <c r="AC2" s="35"/>
      <c r="AD2" s="35"/>
    </row>
    <row r="3" spans="1:30">
      <c r="A3" s="42" t="s">
        <v>2</v>
      </c>
      <c r="B3" s="42"/>
      <c r="C3" s="42" t="s">
        <v>3</v>
      </c>
      <c r="D3" s="42" t="s">
        <v>4</v>
      </c>
      <c r="E3" s="43"/>
      <c r="F3" s="44" t="s">
        <v>5</v>
      </c>
      <c r="G3" s="42" t="s">
        <v>6</v>
      </c>
      <c r="H3" s="42"/>
      <c r="I3" s="42"/>
      <c r="J3" s="42"/>
      <c r="K3" s="42"/>
      <c r="L3" s="42"/>
      <c r="M3" s="42"/>
      <c r="N3" s="42"/>
      <c r="O3" s="42"/>
      <c r="P3" s="77" t="s">
        <v>7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96"/>
      <c r="AD3" s="35"/>
    </row>
    <row r="4" ht="19" customHeight="1" spans="1:30">
      <c r="A4" s="42"/>
      <c r="B4" s="42"/>
      <c r="C4" s="42"/>
      <c r="D4" s="42"/>
      <c r="E4" s="43"/>
      <c r="F4" s="45"/>
      <c r="G4" s="42" t="s">
        <v>8</v>
      </c>
      <c r="H4" s="42" t="s">
        <v>9</v>
      </c>
      <c r="I4" s="42" t="s">
        <v>10</v>
      </c>
      <c r="J4" s="42" t="s">
        <v>11</v>
      </c>
      <c r="K4" s="42" t="s">
        <v>12</v>
      </c>
      <c r="L4" s="42" t="s">
        <v>13</v>
      </c>
      <c r="M4" s="42" t="s">
        <v>14</v>
      </c>
      <c r="N4" s="42" t="s">
        <v>15</v>
      </c>
      <c r="O4" s="42" t="s">
        <v>16</v>
      </c>
      <c r="P4" s="78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97"/>
      <c r="AD4" s="35"/>
    </row>
    <row r="5" spans="1:30">
      <c r="A5" s="42"/>
      <c r="B5" s="42"/>
      <c r="C5" s="42"/>
      <c r="D5" s="42"/>
      <c r="E5" s="43"/>
      <c r="F5" s="45"/>
      <c r="G5" s="42"/>
      <c r="H5" s="42"/>
      <c r="I5" s="42"/>
      <c r="J5" s="42"/>
      <c r="K5" s="42"/>
      <c r="L5" s="42"/>
      <c r="M5" s="42"/>
      <c r="N5" s="42"/>
      <c r="O5" s="42"/>
      <c r="P5" s="42" t="s">
        <v>17</v>
      </c>
      <c r="Q5" s="42"/>
      <c r="R5" s="42"/>
      <c r="S5" s="42" t="s">
        <v>18</v>
      </c>
      <c r="T5" s="42"/>
      <c r="U5" s="42"/>
      <c r="V5" s="87" t="s">
        <v>19</v>
      </c>
      <c r="W5" s="87"/>
      <c r="X5" s="87"/>
      <c r="Y5" s="42" t="s">
        <v>20</v>
      </c>
      <c r="Z5" s="42"/>
      <c r="AA5" s="42"/>
      <c r="AB5" s="87" t="s">
        <v>21</v>
      </c>
      <c r="AC5" s="87"/>
      <c r="AD5" s="35"/>
    </row>
    <row r="6" ht="22.5" customHeight="1" spans="1:30">
      <c r="A6" s="42"/>
      <c r="B6" s="42"/>
      <c r="C6" s="42"/>
      <c r="D6" s="42"/>
      <c r="E6" s="43"/>
      <c r="F6" s="45"/>
      <c r="G6" s="42"/>
      <c r="H6" s="42"/>
      <c r="I6" s="42"/>
      <c r="J6" s="42"/>
      <c r="K6" s="42"/>
      <c r="L6" s="42"/>
      <c r="M6" s="42"/>
      <c r="N6" s="42"/>
      <c r="O6" s="42"/>
      <c r="P6" s="42" t="s">
        <v>22</v>
      </c>
      <c r="Q6" s="42" t="s">
        <v>23</v>
      </c>
      <c r="R6" s="42"/>
      <c r="S6" s="42" t="s">
        <v>24</v>
      </c>
      <c r="T6" s="42" t="s">
        <v>25</v>
      </c>
      <c r="U6" s="42"/>
      <c r="V6" s="42" t="s">
        <v>26</v>
      </c>
      <c r="W6" s="42" t="s">
        <v>27</v>
      </c>
      <c r="X6" s="42"/>
      <c r="Y6" s="42" t="s">
        <v>28</v>
      </c>
      <c r="Z6" s="42" t="s">
        <v>29</v>
      </c>
      <c r="AA6" s="42"/>
      <c r="AB6" s="42" t="s">
        <v>30</v>
      </c>
      <c r="AC6" s="42" t="s">
        <v>31</v>
      </c>
      <c r="AD6" s="35"/>
    </row>
    <row r="7" ht="14" customHeight="1" spans="1:30">
      <c r="A7" s="42"/>
      <c r="B7" s="42"/>
      <c r="C7" s="42"/>
      <c r="D7" s="42"/>
      <c r="E7" s="43"/>
      <c r="F7" s="46"/>
      <c r="G7" s="42"/>
      <c r="H7" s="42"/>
      <c r="I7" s="42"/>
      <c r="J7" s="42"/>
      <c r="K7" s="42"/>
      <c r="L7" s="42"/>
      <c r="M7" s="42"/>
      <c r="N7" s="42"/>
      <c r="O7" s="42"/>
      <c r="P7" s="42" t="s">
        <v>32</v>
      </c>
      <c r="Q7" s="42" t="s">
        <v>32</v>
      </c>
      <c r="R7" s="42"/>
      <c r="S7" s="42" t="s">
        <v>32</v>
      </c>
      <c r="T7" s="42" t="s">
        <v>32</v>
      </c>
      <c r="U7" s="42"/>
      <c r="V7" s="42" t="s">
        <v>32</v>
      </c>
      <c r="W7" s="42" t="s">
        <v>32</v>
      </c>
      <c r="X7" s="42"/>
      <c r="Y7" s="42" t="s">
        <v>32</v>
      </c>
      <c r="Z7" s="42" t="s">
        <v>32</v>
      </c>
      <c r="AA7" s="42"/>
      <c r="AB7" s="42" t="s">
        <v>32</v>
      </c>
      <c r="AC7" s="42" t="s">
        <v>32</v>
      </c>
      <c r="AD7" s="35"/>
    </row>
    <row r="8" spans="1:30">
      <c r="A8" s="47" t="s">
        <v>33</v>
      </c>
      <c r="B8" s="48" t="s">
        <v>34</v>
      </c>
      <c r="C8" s="23">
        <v>1</v>
      </c>
      <c r="D8" s="10" t="s">
        <v>35</v>
      </c>
      <c r="E8" s="3" t="s">
        <v>36</v>
      </c>
      <c r="F8" s="24" t="s">
        <v>37</v>
      </c>
      <c r="G8" s="10">
        <f>IF(H8&gt;=10,I8/H8,I8/16)</f>
        <v>3</v>
      </c>
      <c r="H8" s="10">
        <v>3</v>
      </c>
      <c r="I8" s="10">
        <f>SUM(J8:K8)</f>
        <v>48</v>
      </c>
      <c r="J8" s="10">
        <v>42</v>
      </c>
      <c r="K8" s="10">
        <v>6</v>
      </c>
      <c r="L8" s="10" t="str">
        <f>IF((I8-J8)/I8&gt;=80%,"C",IF((I8-J8)/I8&lt;=20%,"A","B"))</f>
        <v>A</v>
      </c>
      <c r="M8" s="10" t="s">
        <v>38</v>
      </c>
      <c r="N8" s="10" t="s">
        <v>39</v>
      </c>
      <c r="O8" s="10" t="s">
        <v>40</v>
      </c>
      <c r="P8" s="57" t="s">
        <v>41</v>
      </c>
      <c r="Q8" s="57"/>
      <c r="R8" s="57"/>
      <c r="S8" s="57"/>
      <c r="T8" s="57"/>
      <c r="U8" s="57"/>
      <c r="V8" s="57"/>
      <c r="W8" s="88"/>
      <c r="X8" s="79"/>
      <c r="Y8" s="79"/>
      <c r="Z8" s="79"/>
      <c r="AA8" s="79"/>
      <c r="AB8" s="79"/>
      <c r="AC8" s="79"/>
      <c r="AD8" s="35"/>
    </row>
    <row r="9" ht="20.25" spans="1:30">
      <c r="A9" s="47"/>
      <c r="B9" s="48"/>
      <c r="C9" s="23">
        <v>2</v>
      </c>
      <c r="D9" s="10"/>
      <c r="E9" s="3" t="s">
        <v>42</v>
      </c>
      <c r="F9" s="24" t="s">
        <v>43</v>
      </c>
      <c r="G9" s="10">
        <f>IF(H9&gt;=10,I9/H9,I9/16)</f>
        <v>3</v>
      </c>
      <c r="H9" s="10">
        <v>3</v>
      </c>
      <c r="I9" s="10">
        <f>SUM(J9:K9)</f>
        <v>48</v>
      </c>
      <c r="J9" s="10">
        <v>42</v>
      </c>
      <c r="K9" s="10">
        <v>6</v>
      </c>
      <c r="L9" s="10" t="str">
        <f>IF((I9-J9)/I9&gt;=80%,"C",IF((I9-J9)/I9&lt;=20%,"A","B"))</f>
        <v>A</v>
      </c>
      <c r="M9" s="10" t="s">
        <v>38</v>
      </c>
      <c r="N9" s="10" t="s">
        <v>39</v>
      </c>
      <c r="O9" s="10" t="s">
        <v>40</v>
      </c>
      <c r="P9" s="57"/>
      <c r="Q9" s="57" t="s">
        <v>41</v>
      </c>
      <c r="R9" s="57"/>
      <c r="S9" s="57"/>
      <c r="T9" s="57"/>
      <c r="U9" s="57"/>
      <c r="V9" s="57"/>
      <c r="W9" s="88"/>
      <c r="X9" s="79"/>
      <c r="Y9" s="79"/>
      <c r="Z9" s="79"/>
      <c r="AA9" s="79"/>
      <c r="AB9" s="79"/>
      <c r="AC9" s="79"/>
      <c r="AD9" s="35"/>
    </row>
    <row r="10" ht="20.25" spans="1:30">
      <c r="A10" s="47"/>
      <c r="B10" s="48"/>
      <c r="C10" s="23">
        <v>3</v>
      </c>
      <c r="D10" s="10"/>
      <c r="E10" s="3" t="s">
        <v>44</v>
      </c>
      <c r="F10" s="24" t="s">
        <v>45</v>
      </c>
      <c r="G10" s="10">
        <v>3</v>
      </c>
      <c r="H10" s="10">
        <v>2</v>
      </c>
      <c r="I10" s="10">
        <v>48</v>
      </c>
      <c r="J10" s="10">
        <v>42</v>
      </c>
      <c r="K10" s="10">
        <v>6</v>
      </c>
      <c r="L10" s="10" t="str">
        <f>IF((I10-J10)/I10&gt;=80%,"C",IF((I10-J10)/I10&lt;=20%,"A","B"))</f>
        <v>A</v>
      </c>
      <c r="M10" s="10" t="s">
        <v>38</v>
      </c>
      <c r="N10" s="10" t="s">
        <v>39</v>
      </c>
      <c r="O10" s="10" t="s">
        <v>40</v>
      </c>
      <c r="P10" s="57"/>
      <c r="Q10" s="57"/>
      <c r="R10" s="57"/>
      <c r="S10" s="57" t="s">
        <v>41</v>
      </c>
      <c r="T10" s="57"/>
      <c r="U10" s="57"/>
      <c r="V10" s="57"/>
      <c r="W10" s="88"/>
      <c r="X10" s="79"/>
      <c r="Y10" s="79"/>
      <c r="Z10" s="79"/>
      <c r="AA10" s="79"/>
      <c r="AB10" s="79"/>
      <c r="AC10" s="79"/>
      <c r="AD10" s="35"/>
    </row>
    <row r="11" s="34" customFormat="1" spans="1:30">
      <c r="A11" s="47"/>
      <c r="B11" s="48"/>
      <c r="C11" s="23">
        <v>4</v>
      </c>
      <c r="D11" s="10"/>
      <c r="E11" s="4" t="s">
        <v>46</v>
      </c>
      <c r="F11" s="24" t="s">
        <v>47</v>
      </c>
      <c r="G11" s="10">
        <f>IF(H11&gt;=10,I11/H11,I11/16)</f>
        <v>3</v>
      </c>
      <c r="H11" s="16">
        <v>3</v>
      </c>
      <c r="I11" s="10">
        <f>SUM(J11:K11)</f>
        <v>48</v>
      </c>
      <c r="J11" s="16">
        <v>48</v>
      </c>
      <c r="K11" s="16">
        <v>0</v>
      </c>
      <c r="L11" s="10" t="str">
        <f>IF((I11-J11)/I11&gt;=80%,"C",IF((I11-J11)/I11&lt;=20%,"A","B"))</f>
        <v>A</v>
      </c>
      <c r="M11" s="10" t="s">
        <v>38</v>
      </c>
      <c r="N11" s="10" t="s">
        <v>39</v>
      </c>
      <c r="O11" s="10" t="s">
        <v>40</v>
      </c>
      <c r="P11" s="79"/>
      <c r="Q11" s="79"/>
      <c r="R11" s="79"/>
      <c r="S11" s="79"/>
      <c r="T11" s="57" t="s">
        <v>41</v>
      </c>
      <c r="U11" s="79"/>
      <c r="V11" s="79"/>
      <c r="W11" s="79"/>
      <c r="X11" s="79"/>
      <c r="Y11" s="79"/>
      <c r="Z11" s="79"/>
      <c r="AA11" s="79"/>
      <c r="AB11" s="79"/>
      <c r="AC11" s="79"/>
      <c r="AD11" s="35"/>
    </row>
    <row r="12" spans="1:30">
      <c r="A12" s="47"/>
      <c r="B12" s="48"/>
      <c r="C12" s="23">
        <v>5</v>
      </c>
      <c r="D12" s="10"/>
      <c r="E12" s="5" t="s">
        <v>48</v>
      </c>
      <c r="F12" s="24" t="s">
        <v>49</v>
      </c>
      <c r="G12" s="49">
        <f>IF(H12&gt;=10,I12/H12,I12/16)</f>
        <v>3</v>
      </c>
      <c r="H12" s="49">
        <v>3</v>
      </c>
      <c r="I12" s="49">
        <v>48</v>
      </c>
      <c r="J12" s="49">
        <v>48</v>
      </c>
      <c r="K12" s="49">
        <v>0</v>
      </c>
      <c r="L12" s="49" t="s">
        <v>50</v>
      </c>
      <c r="M12" s="10" t="s">
        <v>38</v>
      </c>
      <c r="N12" s="10" t="s">
        <v>39</v>
      </c>
      <c r="O12" s="10" t="s">
        <v>40</v>
      </c>
      <c r="P12" s="80" t="s">
        <v>41</v>
      </c>
      <c r="Q12" s="80"/>
      <c r="R12" s="80"/>
      <c r="S12" s="80"/>
      <c r="T12" s="80"/>
      <c r="U12" s="80"/>
      <c r="V12" s="80"/>
      <c r="W12" s="89"/>
      <c r="X12" s="90"/>
      <c r="Y12" s="79"/>
      <c r="Z12" s="79"/>
      <c r="AA12" s="79"/>
      <c r="AB12" s="79"/>
      <c r="AC12" s="79"/>
      <c r="AD12" s="35"/>
    </row>
    <row r="13" spans="1:30">
      <c r="A13" s="47"/>
      <c r="B13" s="48"/>
      <c r="C13" s="23">
        <v>6</v>
      </c>
      <c r="D13" s="10"/>
      <c r="E13" s="3" t="s">
        <v>51</v>
      </c>
      <c r="F13" s="24" t="s">
        <v>52</v>
      </c>
      <c r="G13" s="10" t="s">
        <v>53</v>
      </c>
      <c r="H13" s="10">
        <v>2</v>
      </c>
      <c r="I13" s="10">
        <v>32</v>
      </c>
      <c r="J13" s="10">
        <v>32</v>
      </c>
      <c r="K13" s="10">
        <v>0</v>
      </c>
      <c r="L13" s="10" t="str">
        <f>IF((I13-J13)/I13&gt;=80%,"C",IF((I13-J13)/I13&lt;=20%,"A","B"))</f>
        <v>A</v>
      </c>
      <c r="M13" s="10" t="s">
        <v>38</v>
      </c>
      <c r="N13" s="10" t="s">
        <v>54</v>
      </c>
      <c r="O13" s="10" t="s">
        <v>55</v>
      </c>
      <c r="P13" s="57" t="s">
        <v>41</v>
      </c>
      <c r="Q13" s="57"/>
      <c r="R13" s="57"/>
      <c r="S13" s="57"/>
      <c r="T13" s="57"/>
      <c r="U13" s="57"/>
      <c r="V13" s="57"/>
      <c r="W13" s="57"/>
      <c r="X13" s="79"/>
      <c r="Y13" s="57"/>
      <c r="Z13" s="57" t="s">
        <v>56</v>
      </c>
      <c r="AA13" s="79"/>
      <c r="AB13" s="57"/>
      <c r="AC13" s="79"/>
      <c r="AD13" s="35"/>
    </row>
    <row r="14" spans="1:30">
      <c r="A14" s="47"/>
      <c r="B14" s="48"/>
      <c r="C14" s="23"/>
      <c r="D14" s="10"/>
      <c r="E14" s="3" t="s">
        <v>57</v>
      </c>
      <c r="F14" s="24" t="s">
        <v>58</v>
      </c>
      <c r="G14" s="10" t="s">
        <v>53</v>
      </c>
      <c r="H14" s="10">
        <v>2</v>
      </c>
      <c r="I14" s="10" t="s">
        <v>59</v>
      </c>
      <c r="J14" s="10"/>
      <c r="K14" s="10"/>
      <c r="L14" s="10"/>
      <c r="M14" s="10"/>
      <c r="N14" s="10"/>
      <c r="O14" s="10"/>
      <c r="P14" s="57"/>
      <c r="Q14" s="57" t="s">
        <v>41</v>
      </c>
      <c r="R14" s="57"/>
      <c r="S14" s="57"/>
      <c r="T14" s="57"/>
      <c r="U14" s="57"/>
      <c r="V14" s="57"/>
      <c r="W14" s="88"/>
      <c r="X14" s="79"/>
      <c r="Y14" s="57"/>
      <c r="Z14" s="57"/>
      <c r="AA14" s="79"/>
      <c r="AB14" s="57"/>
      <c r="AC14" s="79"/>
      <c r="AD14" s="35"/>
    </row>
    <row r="15" spans="1:30">
      <c r="A15" s="47"/>
      <c r="B15" s="48"/>
      <c r="C15" s="23"/>
      <c r="D15" s="10"/>
      <c r="E15" s="3" t="s">
        <v>60</v>
      </c>
      <c r="F15" s="24" t="s">
        <v>61</v>
      </c>
      <c r="G15" s="10" t="s">
        <v>53</v>
      </c>
      <c r="H15" s="10">
        <v>2</v>
      </c>
      <c r="I15" s="10" t="s">
        <v>59</v>
      </c>
      <c r="J15" s="10"/>
      <c r="K15" s="10"/>
      <c r="L15" s="10"/>
      <c r="M15" s="10"/>
      <c r="N15" s="10"/>
      <c r="O15" s="10"/>
      <c r="P15" s="57"/>
      <c r="Q15" s="57"/>
      <c r="R15" s="57"/>
      <c r="S15" s="57" t="s">
        <v>41</v>
      </c>
      <c r="T15" s="57"/>
      <c r="U15" s="57"/>
      <c r="V15" s="57"/>
      <c r="W15" s="88"/>
      <c r="X15" s="79"/>
      <c r="Y15" s="57"/>
      <c r="Z15" s="57"/>
      <c r="AA15" s="79"/>
      <c r="AB15" s="57"/>
      <c r="AC15" s="79"/>
      <c r="AD15" s="35"/>
    </row>
    <row r="16" spans="1:30">
      <c r="A16" s="47"/>
      <c r="B16" s="48"/>
      <c r="C16" s="23"/>
      <c r="D16" s="10"/>
      <c r="E16" s="3" t="s">
        <v>62</v>
      </c>
      <c r="F16" s="24" t="s">
        <v>63</v>
      </c>
      <c r="G16" s="10" t="s">
        <v>53</v>
      </c>
      <c r="H16" s="10">
        <v>2</v>
      </c>
      <c r="I16" s="10" t="s">
        <v>59</v>
      </c>
      <c r="J16" s="10"/>
      <c r="K16" s="10"/>
      <c r="L16" s="10"/>
      <c r="M16" s="10"/>
      <c r="N16" s="10"/>
      <c r="O16" s="10"/>
      <c r="P16" s="57"/>
      <c r="Q16" s="57"/>
      <c r="R16" s="57"/>
      <c r="S16" s="57"/>
      <c r="T16" s="57" t="s">
        <v>41</v>
      </c>
      <c r="U16" s="57"/>
      <c r="V16" s="57"/>
      <c r="W16" s="88"/>
      <c r="X16" s="79"/>
      <c r="Y16" s="57"/>
      <c r="Z16" s="57"/>
      <c r="AA16" s="79"/>
      <c r="AB16" s="57"/>
      <c r="AC16" s="79"/>
      <c r="AD16" s="35"/>
    </row>
    <row r="17" spans="1:30">
      <c r="A17" s="47"/>
      <c r="B17" s="48"/>
      <c r="C17" s="23"/>
      <c r="D17" s="10"/>
      <c r="E17" s="3" t="s">
        <v>64</v>
      </c>
      <c r="F17" s="24" t="s">
        <v>65</v>
      </c>
      <c r="G17" s="10" t="s">
        <v>53</v>
      </c>
      <c r="H17" s="10">
        <v>2</v>
      </c>
      <c r="I17" s="10" t="s">
        <v>59</v>
      </c>
      <c r="J17" s="10"/>
      <c r="K17" s="10"/>
      <c r="L17" s="10"/>
      <c r="M17" s="10"/>
      <c r="N17" s="10"/>
      <c r="O17" s="10"/>
      <c r="P17" s="57"/>
      <c r="Q17" s="57"/>
      <c r="R17" s="57"/>
      <c r="S17" s="57"/>
      <c r="T17" s="57"/>
      <c r="U17" s="57"/>
      <c r="V17" s="57" t="s">
        <v>41</v>
      </c>
      <c r="W17" s="88"/>
      <c r="X17" s="79"/>
      <c r="Y17" s="57"/>
      <c r="Z17" s="57"/>
      <c r="AA17" s="79"/>
      <c r="AB17" s="57"/>
      <c r="AC17" s="79"/>
      <c r="AD17" s="35"/>
    </row>
    <row r="18" spans="1:30">
      <c r="A18" s="47"/>
      <c r="B18" s="48"/>
      <c r="C18" s="23"/>
      <c r="D18" s="10"/>
      <c r="E18" s="3" t="s">
        <v>66</v>
      </c>
      <c r="F18" s="24" t="s">
        <v>67</v>
      </c>
      <c r="G18" s="10">
        <v>1</v>
      </c>
      <c r="H18" s="10">
        <v>2</v>
      </c>
      <c r="I18" s="10" t="s">
        <v>59</v>
      </c>
      <c r="J18" s="10"/>
      <c r="K18" s="10"/>
      <c r="L18" s="10"/>
      <c r="M18" s="10"/>
      <c r="N18" s="10"/>
      <c r="O18" s="10"/>
      <c r="P18" s="57"/>
      <c r="Q18" s="57"/>
      <c r="R18" s="57"/>
      <c r="S18" s="57"/>
      <c r="T18" s="57"/>
      <c r="U18" s="57"/>
      <c r="V18" s="57"/>
      <c r="W18" s="88" t="s">
        <v>68</v>
      </c>
      <c r="X18" s="79"/>
      <c r="Y18" s="57"/>
      <c r="Z18" s="57"/>
      <c r="AA18" s="79"/>
      <c r="AB18" s="57"/>
      <c r="AC18" s="79"/>
      <c r="AD18" s="35"/>
    </row>
    <row r="19" spans="1:30">
      <c r="A19" s="47"/>
      <c r="B19" s="48"/>
      <c r="C19" s="23"/>
      <c r="D19" s="10"/>
      <c r="E19" s="3" t="s">
        <v>69</v>
      </c>
      <c r="F19" s="24"/>
      <c r="G19" s="10"/>
      <c r="H19" s="10"/>
      <c r="I19" s="10"/>
      <c r="J19" s="10"/>
      <c r="K19" s="10"/>
      <c r="L19" s="10"/>
      <c r="M19" s="10"/>
      <c r="N19" s="10"/>
      <c r="O19" s="10"/>
      <c r="P19" s="57"/>
      <c r="Q19" s="57"/>
      <c r="R19" s="57"/>
      <c r="S19" s="57"/>
      <c r="T19" s="57"/>
      <c r="U19" s="57"/>
      <c r="V19" s="57"/>
      <c r="W19" s="88"/>
      <c r="X19" s="79"/>
      <c r="Y19" s="57" t="s">
        <v>41</v>
      </c>
      <c r="Z19" s="57"/>
      <c r="AA19" s="79"/>
      <c r="AB19" s="57"/>
      <c r="AC19" s="79"/>
      <c r="AD19" s="35"/>
    </row>
    <row r="20" spans="1:30">
      <c r="A20" s="47"/>
      <c r="B20" s="48"/>
      <c r="C20" s="23"/>
      <c r="D20" s="10"/>
      <c r="E20" s="3" t="s">
        <v>70</v>
      </c>
      <c r="F20" s="24"/>
      <c r="G20" s="10"/>
      <c r="H20" s="10"/>
      <c r="I20" s="10"/>
      <c r="J20" s="10"/>
      <c r="K20" s="10"/>
      <c r="L20" s="10"/>
      <c r="M20" s="10"/>
      <c r="N20" s="10"/>
      <c r="O20" s="10"/>
      <c r="P20" s="57"/>
      <c r="Q20" s="57"/>
      <c r="R20" s="57"/>
      <c r="S20" s="57"/>
      <c r="T20" s="57"/>
      <c r="U20" s="57"/>
      <c r="V20" s="57"/>
      <c r="W20" s="88"/>
      <c r="X20" s="79"/>
      <c r="Y20" s="57"/>
      <c r="Z20" s="57" t="s">
        <v>68</v>
      </c>
      <c r="AA20" s="79"/>
      <c r="AB20" s="57"/>
      <c r="AC20" s="79"/>
      <c r="AD20" s="35"/>
    </row>
    <row r="21" spans="1:30">
      <c r="A21" s="47"/>
      <c r="B21" s="48"/>
      <c r="C21" s="23"/>
      <c r="D21" s="10"/>
      <c r="E21" s="3" t="s">
        <v>71</v>
      </c>
      <c r="F21" s="24"/>
      <c r="G21" s="10"/>
      <c r="H21" s="10"/>
      <c r="I21" s="10"/>
      <c r="J21" s="10"/>
      <c r="K21" s="10"/>
      <c r="L21" s="10"/>
      <c r="M21" s="10"/>
      <c r="N21" s="10"/>
      <c r="O21" s="10"/>
      <c r="P21" s="57"/>
      <c r="Q21" s="57"/>
      <c r="R21" s="57"/>
      <c r="S21" s="57"/>
      <c r="T21" s="57"/>
      <c r="U21" s="57"/>
      <c r="V21" s="57"/>
      <c r="W21" s="88"/>
      <c r="X21" s="79"/>
      <c r="Y21" s="57"/>
      <c r="Z21" s="57"/>
      <c r="AA21" s="79"/>
      <c r="AB21" s="57" t="s">
        <v>68</v>
      </c>
      <c r="AC21" s="79"/>
      <c r="AD21" s="35"/>
    </row>
    <row r="22" spans="1:30">
      <c r="A22" s="47"/>
      <c r="B22" s="48"/>
      <c r="C22" s="23"/>
      <c r="D22" s="10"/>
      <c r="E22" s="3" t="s">
        <v>72</v>
      </c>
      <c r="F22" s="24" t="s">
        <v>73</v>
      </c>
      <c r="G22" s="10">
        <v>1</v>
      </c>
      <c r="H22" s="10">
        <v>2</v>
      </c>
      <c r="I22" s="10">
        <v>16</v>
      </c>
      <c r="J22" s="10">
        <v>16</v>
      </c>
      <c r="K22" s="10"/>
      <c r="L22" s="10"/>
      <c r="M22" s="10"/>
      <c r="N22" s="10"/>
      <c r="O22" s="10"/>
      <c r="P22" s="57" t="s">
        <v>41</v>
      </c>
      <c r="Q22" s="57"/>
      <c r="R22" s="57"/>
      <c r="S22" s="57"/>
      <c r="T22" s="57"/>
      <c r="U22" s="57"/>
      <c r="V22" s="57"/>
      <c r="W22" s="88"/>
      <c r="X22" s="79"/>
      <c r="Y22" s="57"/>
      <c r="Z22" s="57"/>
      <c r="AA22" s="79"/>
      <c r="AB22" s="57"/>
      <c r="AC22" s="79"/>
      <c r="AD22" s="35"/>
    </row>
    <row r="23" spans="1:30">
      <c r="A23" s="47"/>
      <c r="B23" s="48"/>
      <c r="C23" s="23">
        <v>7</v>
      </c>
      <c r="D23" s="10"/>
      <c r="E23" s="3" t="s">
        <v>74</v>
      </c>
      <c r="F23" s="24" t="s">
        <v>75</v>
      </c>
      <c r="G23" s="10">
        <v>2</v>
      </c>
      <c r="H23" s="10" t="s">
        <v>76</v>
      </c>
      <c r="I23" s="10">
        <v>32</v>
      </c>
      <c r="J23" s="10">
        <v>32</v>
      </c>
      <c r="K23" s="10">
        <v>0</v>
      </c>
      <c r="L23" s="10" t="str">
        <f>IF((I23-J23)/I23&gt;=80%,"C",IF((I23-J23)/I23&lt;=20%,"A","B"))</f>
        <v>A</v>
      </c>
      <c r="M23" s="10" t="s">
        <v>38</v>
      </c>
      <c r="N23" s="10" t="s">
        <v>54</v>
      </c>
      <c r="O23" s="10" t="s">
        <v>55</v>
      </c>
      <c r="P23" s="57" t="s">
        <v>41</v>
      </c>
      <c r="Q23" s="57"/>
      <c r="R23" s="57"/>
      <c r="S23" s="57"/>
      <c r="T23" s="57"/>
      <c r="U23" s="57"/>
      <c r="V23" s="57"/>
      <c r="W23" s="88"/>
      <c r="X23" s="79"/>
      <c r="Y23" s="79"/>
      <c r="Z23" s="79"/>
      <c r="AA23" s="79"/>
      <c r="AB23" s="79"/>
      <c r="AC23" s="79"/>
      <c r="AD23" s="35"/>
    </row>
    <row r="24" spans="1:30">
      <c r="A24" s="47"/>
      <c r="B24" s="48"/>
      <c r="C24" s="23">
        <v>8</v>
      </c>
      <c r="D24" s="10"/>
      <c r="E24" s="3" t="s">
        <v>77</v>
      </c>
      <c r="F24" s="24" t="s">
        <v>78</v>
      </c>
      <c r="G24" s="10">
        <v>2</v>
      </c>
      <c r="H24" s="10">
        <v>56</v>
      </c>
      <c r="I24" s="10">
        <v>168</v>
      </c>
      <c r="J24" s="10">
        <v>0</v>
      </c>
      <c r="K24" s="10">
        <v>168</v>
      </c>
      <c r="L24" s="10" t="s">
        <v>79</v>
      </c>
      <c r="M24" s="10" t="s">
        <v>38</v>
      </c>
      <c r="N24" s="10" t="s">
        <v>54</v>
      </c>
      <c r="O24" s="10" t="s">
        <v>55</v>
      </c>
      <c r="P24" s="57" t="s">
        <v>41</v>
      </c>
      <c r="Q24" s="57"/>
      <c r="R24" s="57"/>
      <c r="S24" s="57"/>
      <c r="T24" s="57"/>
      <c r="U24" s="57"/>
      <c r="V24" s="57"/>
      <c r="W24" s="88"/>
      <c r="X24" s="79"/>
      <c r="Y24" s="79"/>
      <c r="Z24" s="79"/>
      <c r="AA24" s="79"/>
      <c r="AB24" s="79"/>
      <c r="AC24" s="79"/>
      <c r="AD24" s="35"/>
    </row>
    <row r="25" spans="1:30">
      <c r="A25" s="47"/>
      <c r="B25" s="48"/>
      <c r="C25" s="23">
        <v>9</v>
      </c>
      <c r="D25" s="50" t="s">
        <v>80</v>
      </c>
      <c r="E25" s="3" t="s">
        <v>81</v>
      </c>
      <c r="F25" s="24" t="s">
        <v>82</v>
      </c>
      <c r="G25" s="10">
        <f>IF(H25&gt;=10,I25/H25,I25/16)</f>
        <v>4</v>
      </c>
      <c r="H25" s="10">
        <v>4</v>
      </c>
      <c r="I25" s="10">
        <f>SUM(J25:K25)</f>
        <v>64</v>
      </c>
      <c r="J25" s="10">
        <v>32</v>
      </c>
      <c r="K25" s="10">
        <v>32</v>
      </c>
      <c r="L25" s="10" t="str">
        <f>IF((I25-J25)/I25&gt;=80%,"C",IF((I25-J25)/I25&lt;=20%,"A","B"))</f>
        <v>B</v>
      </c>
      <c r="M25" s="10" t="s">
        <v>38</v>
      </c>
      <c r="N25" s="10" t="s">
        <v>39</v>
      </c>
      <c r="O25" s="10" t="s">
        <v>55</v>
      </c>
      <c r="P25" s="57" t="s">
        <v>68</v>
      </c>
      <c r="Q25" s="57"/>
      <c r="R25" s="57"/>
      <c r="S25" s="57"/>
      <c r="T25" s="57"/>
      <c r="U25" s="57"/>
      <c r="V25" s="57"/>
      <c r="W25" s="88"/>
      <c r="X25" s="79"/>
      <c r="Y25" s="79"/>
      <c r="Z25" s="79"/>
      <c r="AA25" s="79"/>
      <c r="AB25" s="79"/>
      <c r="AC25" s="79"/>
      <c r="AD25" s="35"/>
    </row>
    <row r="26" spans="1:30">
      <c r="A26" s="47"/>
      <c r="B26" s="48"/>
      <c r="C26" s="23">
        <v>10</v>
      </c>
      <c r="D26" s="51"/>
      <c r="E26" s="3" t="s">
        <v>83</v>
      </c>
      <c r="F26" s="24" t="s">
        <v>84</v>
      </c>
      <c r="G26" s="12">
        <v>4</v>
      </c>
      <c r="H26" s="24" t="s">
        <v>85</v>
      </c>
      <c r="I26" s="12">
        <v>64</v>
      </c>
      <c r="J26" s="24">
        <v>64</v>
      </c>
      <c r="K26" s="24">
        <v>0</v>
      </c>
      <c r="L26" s="24" t="s">
        <v>50</v>
      </c>
      <c r="M26" s="24" t="s">
        <v>38</v>
      </c>
      <c r="N26" s="24" t="s">
        <v>39</v>
      </c>
      <c r="O26" s="24" t="s">
        <v>40</v>
      </c>
      <c r="P26" s="57" t="s">
        <v>68</v>
      </c>
      <c r="Q26" s="57"/>
      <c r="R26" s="57"/>
      <c r="S26" s="57"/>
      <c r="T26" s="57"/>
      <c r="U26" s="57"/>
      <c r="V26" s="57"/>
      <c r="W26" s="57"/>
      <c r="X26" s="79"/>
      <c r="Y26" s="79"/>
      <c r="Z26" s="79"/>
      <c r="AA26" s="79"/>
      <c r="AB26" s="79"/>
      <c r="AC26" s="79"/>
      <c r="AD26" s="35"/>
    </row>
    <row r="27" spans="1:30">
      <c r="A27" s="47"/>
      <c r="B27" s="48"/>
      <c r="C27" s="23"/>
      <c r="D27" s="51"/>
      <c r="E27" s="3" t="s">
        <v>86</v>
      </c>
      <c r="F27" s="24" t="s">
        <v>87</v>
      </c>
      <c r="G27" s="12">
        <v>4</v>
      </c>
      <c r="H27" s="24" t="s">
        <v>85</v>
      </c>
      <c r="I27" s="12">
        <v>64</v>
      </c>
      <c r="J27" s="24">
        <v>64</v>
      </c>
      <c r="K27" s="24">
        <v>0</v>
      </c>
      <c r="L27" s="24" t="s">
        <v>50</v>
      </c>
      <c r="M27" s="24" t="s">
        <v>38</v>
      </c>
      <c r="N27" s="24" t="s">
        <v>39</v>
      </c>
      <c r="O27" s="24" t="s">
        <v>40</v>
      </c>
      <c r="P27"/>
      <c r="Q27" s="57" t="s">
        <v>41</v>
      </c>
      <c r="R27" s="57"/>
      <c r="S27" s="57"/>
      <c r="T27" s="57"/>
      <c r="U27" s="57"/>
      <c r="V27" s="57"/>
      <c r="W27" s="88"/>
      <c r="X27" s="79"/>
      <c r="Y27" s="79"/>
      <c r="Z27" s="79"/>
      <c r="AA27" s="79"/>
      <c r="AB27" s="79"/>
      <c r="AC27" s="79"/>
      <c r="AD27" s="35"/>
    </row>
    <row r="28" spans="1:30">
      <c r="A28" s="47"/>
      <c r="B28" s="48"/>
      <c r="C28" s="23"/>
      <c r="D28" s="51"/>
      <c r="E28" s="3" t="s">
        <v>88</v>
      </c>
      <c r="F28" s="24" t="s">
        <v>89</v>
      </c>
      <c r="G28" s="10">
        <v>4</v>
      </c>
      <c r="H28" s="10" t="s">
        <v>85</v>
      </c>
      <c r="I28" s="10">
        <v>64</v>
      </c>
      <c r="J28" s="10">
        <v>64</v>
      </c>
      <c r="K28" s="10">
        <v>0</v>
      </c>
      <c r="L28" s="10" t="s">
        <v>50</v>
      </c>
      <c r="M28" s="10" t="s">
        <v>38</v>
      </c>
      <c r="N28" s="10" t="s">
        <v>39</v>
      </c>
      <c r="O28" s="10" t="s">
        <v>40</v>
      </c>
      <c r="P28" s="57"/>
      <c r="Q28" s="57"/>
      <c r="R28" s="57"/>
      <c r="S28" s="57" t="s">
        <v>41</v>
      </c>
      <c r="T28" s="57"/>
      <c r="U28" s="57"/>
      <c r="V28" s="57"/>
      <c r="W28" s="88"/>
      <c r="X28" s="79"/>
      <c r="Y28" s="79"/>
      <c r="Z28" s="79"/>
      <c r="AA28" s="79"/>
      <c r="AB28" s="79"/>
      <c r="AC28" s="79"/>
      <c r="AD28" s="35"/>
    </row>
    <row r="29" spans="1:30">
      <c r="A29" s="47"/>
      <c r="B29" s="48"/>
      <c r="C29" s="23"/>
      <c r="D29" s="51"/>
      <c r="E29" s="3" t="s">
        <v>90</v>
      </c>
      <c r="F29" s="24" t="s">
        <v>91</v>
      </c>
      <c r="G29" s="10">
        <v>4</v>
      </c>
      <c r="H29" s="10" t="s">
        <v>85</v>
      </c>
      <c r="I29" s="10">
        <v>64</v>
      </c>
      <c r="J29" s="10">
        <v>64</v>
      </c>
      <c r="K29" s="10"/>
      <c r="L29" s="10"/>
      <c r="M29" s="10"/>
      <c r="N29" s="10"/>
      <c r="O29" s="10"/>
      <c r="P29" s="57"/>
      <c r="Q29" s="57"/>
      <c r="R29" s="57"/>
      <c r="S29" s="57"/>
      <c r="T29" s="57" t="s">
        <v>41</v>
      </c>
      <c r="U29" s="57"/>
      <c r="V29" s="57"/>
      <c r="W29" s="88"/>
      <c r="X29" s="79"/>
      <c r="Y29" s="79"/>
      <c r="Z29" s="79"/>
      <c r="AA29" s="79"/>
      <c r="AB29" s="79"/>
      <c r="AC29" s="79"/>
      <c r="AD29" s="35"/>
    </row>
    <row r="30" spans="1:30">
      <c r="A30" s="47"/>
      <c r="B30" s="48"/>
      <c r="C30" s="23">
        <v>11</v>
      </c>
      <c r="D30" s="10" t="s">
        <v>92</v>
      </c>
      <c r="E30" s="3" t="s">
        <v>93</v>
      </c>
      <c r="F30" s="24" t="s">
        <v>94</v>
      </c>
      <c r="G30" s="10">
        <v>2</v>
      </c>
      <c r="H30" s="10">
        <v>2</v>
      </c>
      <c r="I30" s="10">
        <v>32</v>
      </c>
      <c r="J30" s="10">
        <v>8</v>
      </c>
      <c r="K30" s="10">
        <v>24</v>
      </c>
      <c r="L30" s="10" t="str">
        <f>IF((I30-J30)/I30&gt;=80%,"C",IF((I30-J30)/I30&lt;=20%,"A","B"))</f>
        <v>B</v>
      </c>
      <c r="M30" s="10" t="s">
        <v>38</v>
      </c>
      <c r="N30" s="10" t="s">
        <v>54</v>
      </c>
      <c r="O30" s="10" t="s">
        <v>55</v>
      </c>
      <c r="P30" s="57" t="s">
        <v>41</v>
      </c>
      <c r="Q30" s="57"/>
      <c r="R30" s="57"/>
      <c r="S30" s="57"/>
      <c r="T30" s="57"/>
      <c r="U30" s="57"/>
      <c r="V30" s="57"/>
      <c r="W30" s="88"/>
      <c r="X30" s="79"/>
      <c r="Y30" s="79"/>
      <c r="Z30" s="79"/>
      <c r="AA30" s="79"/>
      <c r="AB30" s="79"/>
      <c r="AC30" s="79"/>
      <c r="AD30" s="35"/>
    </row>
    <row r="31" spans="1:30">
      <c r="A31" s="47"/>
      <c r="B31" s="48"/>
      <c r="C31" s="23"/>
      <c r="D31" s="10"/>
      <c r="E31" s="3" t="s">
        <v>95</v>
      </c>
      <c r="F31" s="24" t="s">
        <v>96</v>
      </c>
      <c r="G31" s="10">
        <v>2</v>
      </c>
      <c r="H31" s="10">
        <v>2</v>
      </c>
      <c r="I31" s="10">
        <v>32</v>
      </c>
      <c r="J31" s="10">
        <v>8</v>
      </c>
      <c r="K31" s="10">
        <v>24</v>
      </c>
      <c r="L31" s="10"/>
      <c r="M31" s="10"/>
      <c r="N31" s="10"/>
      <c r="O31" s="10"/>
      <c r="P31" s="57"/>
      <c r="Q31" s="57" t="s">
        <v>41</v>
      </c>
      <c r="R31" s="57"/>
      <c r="S31" s="57"/>
      <c r="T31" s="57"/>
      <c r="U31" s="57"/>
      <c r="V31" s="57"/>
      <c r="W31" s="88"/>
      <c r="X31" s="79"/>
      <c r="Y31" s="79"/>
      <c r="Z31" s="79"/>
      <c r="AA31" s="79"/>
      <c r="AB31" s="79"/>
      <c r="AC31" s="79"/>
      <c r="AD31" s="35"/>
    </row>
    <row r="32" spans="1:30">
      <c r="A32" s="47"/>
      <c r="B32" s="48"/>
      <c r="C32" s="23"/>
      <c r="D32" s="10"/>
      <c r="E32" s="3" t="s">
        <v>97</v>
      </c>
      <c r="F32" s="24" t="s">
        <v>98</v>
      </c>
      <c r="G32" s="10">
        <v>2</v>
      </c>
      <c r="H32" s="10">
        <v>2</v>
      </c>
      <c r="I32" s="10">
        <v>32</v>
      </c>
      <c r="J32" s="10">
        <v>8</v>
      </c>
      <c r="K32" s="10">
        <v>24</v>
      </c>
      <c r="L32" s="10"/>
      <c r="M32" s="10"/>
      <c r="N32" s="10"/>
      <c r="O32" s="10"/>
      <c r="P32" s="57"/>
      <c r="Q32" s="57"/>
      <c r="R32" s="57"/>
      <c r="S32" s="57" t="s">
        <v>41</v>
      </c>
      <c r="T32" s="57"/>
      <c r="U32" s="57"/>
      <c r="V32" s="57"/>
      <c r="W32" s="88"/>
      <c r="X32" s="79"/>
      <c r="Y32" s="79"/>
      <c r="Z32" s="79"/>
      <c r="AA32" s="79"/>
      <c r="AB32" s="79"/>
      <c r="AC32" s="79"/>
      <c r="AD32" s="35"/>
    </row>
    <row r="33" spans="1:30">
      <c r="A33" s="47"/>
      <c r="B33" s="48"/>
      <c r="C33" s="23"/>
      <c r="D33" s="10"/>
      <c r="E33" s="3" t="s">
        <v>99</v>
      </c>
      <c r="F33" s="24" t="s">
        <v>100</v>
      </c>
      <c r="G33" s="10">
        <v>2</v>
      </c>
      <c r="H33" s="10">
        <v>2</v>
      </c>
      <c r="I33" s="10">
        <v>32</v>
      </c>
      <c r="J33" s="10">
        <v>8</v>
      </c>
      <c r="K33" s="10">
        <v>24</v>
      </c>
      <c r="L33" s="10"/>
      <c r="M33" s="10"/>
      <c r="N33" s="10"/>
      <c r="O33" s="10"/>
      <c r="P33" s="57"/>
      <c r="Q33" s="57"/>
      <c r="R33" s="57"/>
      <c r="S33" s="57"/>
      <c r="T33" s="57" t="s">
        <v>41</v>
      </c>
      <c r="U33" s="57"/>
      <c r="V33" s="57"/>
      <c r="W33" s="88"/>
      <c r="X33" s="79"/>
      <c r="Y33" s="79"/>
      <c r="Z33" s="79"/>
      <c r="AA33" s="79"/>
      <c r="AB33" s="79"/>
      <c r="AC33" s="79"/>
      <c r="AD33" s="35"/>
    </row>
    <row r="34" spans="1:30">
      <c r="A34" s="47"/>
      <c r="B34" s="48"/>
      <c r="C34" s="23">
        <v>13</v>
      </c>
      <c r="D34" s="10"/>
      <c r="E34" s="3" t="s">
        <v>101</v>
      </c>
      <c r="F34" s="24" t="s">
        <v>102</v>
      </c>
      <c r="G34" s="10">
        <f>IF(H34&gt;=10,I34/H34,I34/16)</f>
        <v>2</v>
      </c>
      <c r="H34" s="10">
        <v>2</v>
      </c>
      <c r="I34" s="10">
        <f>SUM(J34:K34)</f>
        <v>32</v>
      </c>
      <c r="J34" s="10">
        <v>16</v>
      </c>
      <c r="K34" s="10">
        <v>16</v>
      </c>
      <c r="L34" s="10" t="str">
        <f>IF((I34-J34)/I34&gt;=80%,"C",IF((I34-J34)/I34&lt;=20%,"A","B"))</f>
        <v>B</v>
      </c>
      <c r="M34" s="10" t="s">
        <v>38</v>
      </c>
      <c r="N34" s="10" t="s">
        <v>54</v>
      </c>
      <c r="O34" s="10" t="s">
        <v>55</v>
      </c>
      <c r="P34" s="57"/>
      <c r="Q34" s="57" t="s">
        <v>41</v>
      </c>
      <c r="R34" s="57"/>
      <c r="S34" s="57"/>
      <c r="T34" s="57"/>
      <c r="U34" s="57"/>
      <c r="V34" s="57"/>
      <c r="W34" s="88"/>
      <c r="X34" s="79"/>
      <c r="Y34" s="79"/>
      <c r="Z34" s="79"/>
      <c r="AA34" s="79"/>
      <c r="AB34" s="79"/>
      <c r="AC34" s="79"/>
      <c r="AD34" s="35"/>
    </row>
    <row r="35" ht="20.25" spans="1:30">
      <c r="A35" s="47"/>
      <c r="B35" s="48"/>
      <c r="C35" s="23">
        <v>14</v>
      </c>
      <c r="D35" s="10" t="s">
        <v>103</v>
      </c>
      <c r="E35" s="3" t="s">
        <v>104</v>
      </c>
      <c r="F35" s="24" t="s">
        <v>105</v>
      </c>
      <c r="G35" s="10">
        <f>IF(H35&gt;=10,I35/H35,I35/16)</f>
        <v>2</v>
      </c>
      <c r="H35" s="10">
        <v>2</v>
      </c>
      <c r="I35" s="10">
        <f>SUM(J35:K35)</f>
        <v>32</v>
      </c>
      <c r="J35" s="10">
        <v>32</v>
      </c>
      <c r="K35" s="10">
        <v>0</v>
      </c>
      <c r="L35" s="10" t="s">
        <v>50</v>
      </c>
      <c r="M35" s="10" t="s">
        <v>38</v>
      </c>
      <c r="N35" s="10" t="s">
        <v>54</v>
      </c>
      <c r="O35" s="10" t="s">
        <v>55</v>
      </c>
      <c r="P35" s="57"/>
      <c r="Q35" s="57"/>
      <c r="R35" s="57"/>
      <c r="S35" s="57" t="s">
        <v>41</v>
      </c>
      <c r="T35" s="57"/>
      <c r="U35" s="57"/>
      <c r="V35" s="57"/>
      <c r="W35" s="88"/>
      <c r="X35" s="79"/>
      <c r="Y35" s="79"/>
      <c r="Z35" s="79"/>
      <c r="AA35" s="79"/>
      <c r="AB35" s="79"/>
      <c r="AC35" s="79"/>
      <c r="AD35" s="35"/>
    </row>
    <row r="36" s="35" customFormat="1" ht="20.25" spans="1:29">
      <c r="A36" s="52"/>
      <c r="B36" s="53"/>
      <c r="C36" s="23">
        <v>15</v>
      </c>
      <c r="D36" s="10" t="s">
        <v>106</v>
      </c>
      <c r="E36" s="3" t="s">
        <v>107</v>
      </c>
      <c r="F36" s="24" t="s">
        <v>108</v>
      </c>
      <c r="G36" s="10">
        <v>1</v>
      </c>
      <c r="H36" s="10">
        <v>16</v>
      </c>
      <c r="I36" s="10">
        <v>16</v>
      </c>
      <c r="J36" s="10">
        <v>0</v>
      </c>
      <c r="K36" s="10">
        <v>16</v>
      </c>
      <c r="L36" s="10" t="str">
        <f>IF((I36-J36)/I36&gt;=80%,"C",IF((I36-J36)/I36&lt;=20%,"A","B"))</f>
        <v>C</v>
      </c>
      <c r="M36" s="10" t="s">
        <v>38</v>
      </c>
      <c r="N36" s="10" t="s">
        <v>54</v>
      </c>
      <c r="O36" s="10" t="s">
        <v>55</v>
      </c>
      <c r="P36" s="57" t="s">
        <v>41</v>
      </c>
      <c r="Q36" s="57"/>
      <c r="R36" s="57"/>
      <c r="S36" s="57"/>
      <c r="T36" s="57"/>
      <c r="U36" s="57"/>
      <c r="V36" s="57"/>
      <c r="W36" s="88"/>
      <c r="X36" s="79"/>
      <c r="Y36" s="79"/>
      <c r="Z36" s="79"/>
      <c r="AA36" s="79"/>
      <c r="AB36" s="79"/>
      <c r="AC36" s="79"/>
    </row>
    <row r="37" spans="1:30">
      <c r="A37" s="47"/>
      <c r="B37" s="48"/>
      <c r="C37" s="23">
        <v>19</v>
      </c>
      <c r="D37" s="10" t="s">
        <v>109</v>
      </c>
      <c r="E37" s="3" t="s">
        <v>110</v>
      </c>
      <c r="F37" s="24" t="s">
        <v>111</v>
      </c>
      <c r="G37" s="10">
        <f>IF(H37&gt;=10,I37/H37,I37/16)</f>
        <v>1</v>
      </c>
      <c r="H37" s="10">
        <v>2</v>
      </c>
      <c r="I37" s="10">
        <f>SUM(J37:K37)</f>
        <v>16</v>
      </c>
      <c r="J37" s="10">
        <v>8</v>
      </c>
      <c r="K37" s="10">
        <v>8</v>
      </c>
      <c r="L37" s="10" t="str">
        <f>IF((I37-J37)/I37&gt;=80%,"C",IF((I37-J37)/I37&lt;=20%,"A","B"))</f>
        <v>B</v>
      </c>
      <c r="M37" s="10" t="s">
        <v>38</v>
      </c>
      <c r="N37" s="10" t="s">
        <v>54</v>
      </c>
      <c r="O37" s="10" t="s">
        <v>55</v>
      </c>
      <c r="P37" s="57" t="s">
        <v>41</v>
      </c>
      <c r="Q37" s="57"/>
      <c r="R37" s="57"/>
      <c r="S37" s="57"/>
      <c r="T37" s="57"/>
      <c r="U37" s="57"/>
      <c r="V37" s="57"/>
      <c r="W37" s="88"/>
      <c r="X37" s="79"/>
      <c r="Y37" s="79"/>
      <c r="Z37" s="79"/>
      <c r="AA37" s="79"/>
      <c r="AB37" s="79"/>
      <c r="AC37" s="79"/>
      <c r="AD37" s="35"/>
    </row>
    <row r="38" spans="1:30">
      <c r="A38" s="47"/>
      <c r="B38" s="48"/>
      <c r="C38" s="23">
        <v>20</v>
      </c>
      <c r="D38" s="10"/>
      <c r="E38" s="3" t="s">
        <v>112</v>
      </c>
      <c r="F38" s="24" t="s">
        <v>113</v>
      </c>
      <c r="G38" s="10">
        <f>IF(H38&gt;=10,I38/H38,I38/16)</f>
        <v>2</v>
      </c>
      <c r="H38" s="10">
        <v>2</v>
      </c>
      <c r="I38" s="10">
        <f>SUM(J38:K38)</f>
        <v>32</v>
      </c>
      <c r="J38" s="10">
        <v>16</v>
      </c>
      <c r="K38" s="10">
        <v>16</v>
      </c>
      <c r="L38" s="10" t="str">
        <f>IF((I38-J38)/I38&gt;=80%,"C",IF((I38-J38)/I38&lt;=20%,"A","B"))</f>
        <v>B</v>
      </c>
      <c r="M38" s="10" t="s">
        <v>38</v>
      </c>
      <c r="N38" s="10" t="s">
        <v>54</v>
      </c>
      <c r="O38" s="10" t="s">
        <v>55</v>
      </c>
      <c r="P38" s="57"/>
      <c r="Q38" s="57"/>
      <c r="R38" s="57"/>
      <c r="S38" s="57"/>
      <c r="T38" s="57"/>
      <c r="U38" s="57"/>
      <c r="V38" s="57"/>
      <c r="W38" s="88"/>
      <c r="X38" s="79"/>
      <c r="Y38" s="88" t="s">
        <v>41</v>
      </c>
      <c r="Z38" s="57"/>
      <c r="AA38" s="57"/>
      <c r="AB38" s="79"/>
      <c r="AC38" s="79"/>
      <c r="AD38" s="35"/>
    </row>
    <row r="39" spans="1:30">
      <c r="A39" s="47"/>
      <c r="B39" s="48"/>
      <c r="C39" s="23">
        <v>21</v>
      </c>
      <c r="D39" s="10"/>
      <c r="E39" s="3" t="s">
        <v>114</v>
      </c>
      <c r="F39" s="24" t="s">
        <v>115</v>
      </c>
      <c r="G39" s="10">
        <f>IF(H39&gt;=10,I39/H39,I39/16)</f>
        <v>1</v>
      </c>
      <c r="H39" s="10">
        <v>4</v>
      </c>
      <c r="I39" s="10">
        <f>SUM(J39:K39)</f>
        <v>16</v>
      </c>
      <c r="J39" s="10">
        <v>8</v>
      </c>
      <c r="K39" s="10">
        <v>8</v>
      </c>
      <c r="L39" s="10" t="str">
        <f>IF((I39-J39)/I39&gt;=80%,"C",IF((I39-J39)/I39&lt;=20%,"A","B"))</f>
        <v>B</v>
      </c>
      <c r="M39" s="10" t="s">
        <v>38</v>
      </c>
      <c r="N39" s="10" t="s">
        <v>54</v>
      </c>
      <c r="O39" s="10" t="s">
        <v>55</v>
      </c>
      <c r="P39" s="57"/>
      <c r="Q39" s="57"/>
      <c r="R39" s="57"/>
      <c r="S39" s="57"/>
      <c r="T39" s="57"/>
      <c r="U39" s="57"/>
      <c r="V39" s="57"/>
      <c r="W39" s="88"/>
      <c r="X39" s="79"/>
      <c r="Y39" s="79"/>
      <c r="Z39" s="88" t="s">
        <v>68</v>
      </c>
      <c r="AA39" s="57"/>
      <c r="AC39" s="79"/>
      <c r="AD39" s="35"/>
    </row>
    <row r="40" spans="1:30">
      <c r="A40" s="47"/>
      <c r="B40" s="62" t="s">
        <v>116</v>
      </c>
      <c r="C40" s="62"/>
      <c r="D40" s="62"/>
      <c r="E40" s="63"/>
      <c r="F40" s="64"/>
      <c r="G40" s="59">
        <f>SUM(G8:G39)</f>
        <v>58</v>
      </c>
      <c r="H40" s="59" t="s">
        <v>76</v>
      </c>
      <c r="I40" s="59">
        <f>SUM(I8:I39)</f>
        <v>1080</v>
      </c>
      <c r="J40" s="59">
        <f>SUM(J8:J39)</f>
        <v>702</v>
      </c>
      <c r="K40" s="59">
        <f>SUM(K8:K39)</f>
        <v>378</v>
      </c>
      <c r="L40" s="59" t="s">
        <v>76</v>
      </c>
      <c r="M40" s="59" t="s">
        <v>76</v>
      </c>
      <c r="N40" s="59" t="s">
        <v>76</v>
      </c>
      <c r="O40" s="59" t="s">
        <v>76</v>
      </c>
      <c r="P40" s="59" t="s">
        <v>76</v>
      </c>
      <c r="Q40" s="59" t="s">
        <v>76</v>
      </c>
      <c r="R40" s="59" t="s">
        <v>76</v>
      </c>
      <c r="S40" s="59" t="s">
        <v>76</v>
      </c>
      <c r="T40" s="59" t="s">
        <v>76</v>
      </c>
      <c r="U40" s="59" t="s">
        <v>76</v>
      </c>
      <c r="V40" s="59" t="s">
        <v>76</v>
      </c>
      <c r="W40" s="61" t="s">
        <v>76</v>
      </c>
      <c r="X40" s="91"/>
      <c r="Y40" s="91"/>
      <c r="Z40" s="91"/>
      <c r="AA40" s="91"/>
      <c r="AB40" s="91"/>
      <c r="AC40" s="91"/>
      <c r="AD40" s="35"/>
    </row>
    <row r="41" s="34" customFormat="1" spans="1:30">
      <c r="A41" s="47"/>
      <c r="B41" s="160" t="s">
        <v>117</v>
      </c>
      <c r="C41" s="10">
        <v>1</v>
      </c>
      <c r="D41" s="10" t="s">
        <v>118</v>
      </c>
      <c r="E41" s="10"/>
      <c r="F41" s="24" t="s">
        <v>119</v>
      </c>
      <c r="G41" s="10">
        <f t="shared" ref="G41:G49" si="0">IF(H41&gt;=10,I41/H41,I41/16)</f>
        <v>2</v>
      </c>
      <c r="H41" s="10">
        <v>2</v>
      </c>
      <c r="I41" s="10">
        <f t="shared" ref="I41:I49" si="1">SUM(J41:K41)</f>
        <v>32</v>
      </c>
      <c r="J41" s="10">
        <v>32</v>
      </c>
      <c r="K41" s="10">
        <v>0</v>
      </c>
      <c r="L41" s="10" t="str">
        <f t="shared" ref="L41:L49" si="2">IF((I41-J41)/I41&gt;=80%,"C",IF((I41-J41)/I41&lt;=20%,"A","B"))</f>
        <v>A</v>
      </c>
      <c r="M41" s="10" t="s">
        <v>120</v>
      </c>
      <c r="N41" s="10" t="s">
        <v>54</v>
      </c>
      <c r="O41" s="10" t="s">
        <v>55</v>
      </c>
      <c r="P41" s="57" t="s">
        <v>68</v>
      </c>
      <c r="Q41" s="57" t="s">
        <v>68</v>
      </c>
      <c r="R41" s="57" t="s">
        <v>41</v>
      </c>
      <c r="S41" s="57" t="s">
        <v>68</v>
      </c>
      <c r="T41" s="57" t="s">
        <v>41</v>
      </c>
      <c r="U41" s="57" t="s">
        <v>68</v>
      </c>
      <c r="V41" s="57" t="s">
        <v>41</v>
      </c>
      <c r="W41" s="88"/>
      <c r="X41" s="79"/>
      <c r="Y41" s="79"/>
      <c r="Z41" s="79"/>
      <c r="AA41" s="79"/>
      <c r="AB41" s="79"/>
      <c r="AC41" s="79"/>
      <c r="AD41" s="35"/>
    </row>
    <row r="42" s="34" customFormat="1" spans="1:30">
      <c r="A42" s="47"/>
      <c r="B42" s="48"/>
      <c r="C42" s="10">
        <v>2</v>
      </c>
      <c r="D42" s="10" t="s">
        <v>121</v>
      </c>
      <c r="E42" s="10"/>
      <c r="F42" s="24" t="s">
        <v>119</v>
      </c>
      <c r="G42" s="10">
        <f t="shared" si="0"/>
        <v>2</v>
      </c>
      <c r="H42" s="10">
        <v>2</v>
      </c>
      <c r="I42" s="10">
        <f t="shared" si="1"/>
        <v>32</v>
      </c>
      <c r="J42" s="10">
        <v>32</v>
      </c>
      <c r="K42" s="10">
        <v>0</v>
      </c>
      <c r="L42" s="10" t="str">
        <f t="shared" si="2"/>
        <v>A</v>
      </c>
      <c r="M42" s="10" t="s">
        <v>120</v>
      </c>
      <c r="N42" s="10" t="s">
        <v>54</v>
      </c>
      <c r="O42" s="10" t="s">
        <v>55</v>
      </c>
      <c r="P42" s="57" t="s">
        <v>68</v>
      </c>
      <c r="Q42" s="57" t="s">
        <v>68</v>
      </c>
      <c r="R42" s="57" t="s">
        <v>41</v>
      </c>
      <c r="S42" s="57" t="s">
        <v>68</v>
      </c>
      <c r="T42" s="57" t="s">
        <v>41</v>
      </c>
      <c r="U42" s="57" t="s">
        <v>68</v>
      </c>
      <c r="V42" s="57" t="s">
        <v>41</v>
      </c>
      <c r="W42" s="88"/>
      <c r="X42" s="79"/>
      <c r="Y42" s="79"/>
      <c r="Z42" s="79"/>
      <c r="AA42" s="79"/>
      <c r="AB42" s="79"/>
      <c r="AC42" s="79"/>
      <c r="AD42" s="35"/>
    </row>
    <row r="43" s="34" customFormat="1" spans="1:30">
      <c r="A43" s="47"/>
      <c r="B43" s="48"/>
      <c r="C43" s="10">
        <v>3</v>
      </c>
      <c r="D43" s="10" t="s">
        <v>122</v>
      </c>
      <c r="E43" s="10"/>
      <c r="F43" s="24" t="s">
        <v>119</v>
      </c>
      <c r="G43" s="10">
        <f t="shared" si="0"/>
        <v>2</v>
      </c>
      <c r="H43" s="10">
        <v>2</v>
      </c>
      <c r="I43" s="10">
        <f t="shared" si="1"/>
        <v>32</v>
      </c>
      <c r="J43" s="10">
        <v>32</v>
      </c>
      <c r="K43" s="10">
        <v>0</v>
      </c>
      <c r="L43" s="10" t="str">
        <f t="shared" si="2"/>
        <v>A</v>
      </c>
      <c r="M43" s="10" t="s">
        <v>120</v>
      </c>
      <c r="N43" s="10" t="s">
        <v>54</v>
      </c>
      <c r="O43" s="10" t="s">
        <v>55</v>
      </c>
      <c r="P43" s="57" t="s">
        <v>68</v>
      </c>
      <c r="Q43" s="57" t="s">
        <v>68</v>
      </c>
      <c r="R43" s="57" t="s">
        <v>41</v>
      </c>
      <c r="S43" s="57" t="s">
        <v>68</v>
      </c>
      <c r="T43" s="57" t="s">
        <v>41</v>
      </c>
      <c r="U43" s="57" t="s">
        <v>68</v>
      </c>
      <c r="V43" s="57" t="s">
        <v>41</v>
      </c>
      <c r="W43" s="11"/>
      <c r="X43" s="79"/>
      <c r="Y43" s="79"/>
      <c r="Z43" s="79"/>
      <c r="AA43" s="79"/>
      <c r="AB43" s="79"/>
      <c r="AC43" s="79"/>
      <c r="AD43" s="35"/>
    </row>
    <row r="44" s="34" customFormat="1" spans="1:30">
      <c r="A44" s="47"/>
      <c r="B44" s="48"/>
      <c r="C44" s="10">
        <v>4</v>
      </c>
      <c r="D44" s="10" t="s">
        <v>123</v>
      </c>
      <c r="E44" s="10"/>
      <c r="F44" s="24" t="s">
        <v>119</v>
      </c>
      <c r="G44" s="10">
        <f t="shared" si="0"/>
        <v>2</v>
      </c>
      <c r="H44" s="10">
        <v>2</v>
      </c>
      <c r="I44" s="10">
        <f t="shared" si="1"/>
        <v>32</v>
      </c>
      <c r="J44" s="10">
        <v>16</v>
      </c>
      <c r="K44" s="10">
        <v>16</v>
      </c>
      <c r="L44" s="10" t="str">
        <f t="shared" si="2"/>
        <v>B</v>
      </c>
      <c r="M44" s="10" t="s">
        <v>120</v>
      </c>
      <c r="N44" s="10" t="s">
        <v>54</v>
      </c>
      <c r="O44" s="10" t="s">
        <v>55</v>
      </c>
      <c r="P44" s="57" t="s">
        <v>68</v>
      </c>
      <c r="Q44" s="57" t="s">
        <v>68</v>
      </c>
      <c r="R44" s="57" t="s">
        <v>41</v>
      </c>
      <c r="S44" s="57" t="s">
        <v>68</v>
      </c>
      <c r="T44" s="57" t="s">
        <v>41</v>
      </c>
      <c r="U44" s="57" t="s">
        <v>68</v>
      </c>
      <c r="V44" s="57" t="s">
        <v>41</v>
      </c>
      <c r="W44" s="11"/>
      <c r="X44" s="79"/>
      <c r="Y44" s="79"/>
      <c r="Z44" s="79"/>
      <c r="AA44" s="79"/>
      <c r="AB44" s="79"/>
      <c r="AC44" s="79"/>
      <c r="AD44" s="35"/>
    </row>
    <row r="45" s="34" customFormat="1" spans="1:30">
      <c r="A45" s="47"/>
      <c r="B45" s="48"/>
      <c r="C45" s="10">
        <v>5</v>
      </c>
      <c r="D45" s="10" t="s">
        <v>124</v>
      </c>
      <c r="E45" s="10"/>
      <c r="F45" s="24" t="s">
        <v>119</v>
      </c>
      <c r="G45" s="10">
        <f t="shared" si="0"/>
        <v>2</v>
      </c>
      <c r="H45" s="10">
        <v>2</v>
      </c>
      <c r="I45" s="10">
        <f t="shared" si="1"/>
        <v>32</v>
      </c>
      <c r="J45" s="10">
        <v>32</v>
      </c>
      <c r="K45" s="10">
        <v>0</v>
      </c>
      <c r="L45" s="10" t="str">
        <f t="shared" si="2"/>
        <v>A</v>
      </c>
      <c r="M45" s="10" t="s">
        <v>120</v>
      </c>
      <c r="N45" s="10" t="s">
        <v>54</v>
      </c>
      <c r="O45" s="10" t="s">
        <v>55</v>
      </c>
      <c r="P45" s="57" t="s">
        <v>68</v>
      </c>
      <c r="Q45" s="57" t="s">
        <v>68</v>
      </c>
      <c r="R45" s="57" t="s">
        <v>41</v>
      </c>
      <c r="S45" s="57" t="s">
        <v>68</v>
      </c>
      <c r="T45" s="57" t="s">
        <v>41</v>
      </c>
      <c r="U45" s="57" t="s">
        <v>68</v>
      </c>
      <c r="V45" s="57" t="s">
        <v>41</v>
      </c>
      <c r="W45" s="11"/>
      <c r="X45" s="79"/>
      <c r="Y45" s="79"/>
      <c r="Z45" s="79"/>
      <c r="AA45" s="79"/>
      <c r="AB45" s="79"/>
      <c r="AC45" s="79"/>
      <c r="AD45" s="35"/>
    </row>
    <row r="46" s="34" customFormat="1" spans="1:30">
      <c r="A46" s="47"/>
      <c r="B46" s="48"/>
      <c r="C46" s="10">
        <v>6</v>
      </c>
      <c r="D46" s="10" t="s">
        <v>125</v>
      </c>
      <c r="E46" s="10"/>
      <c r="F46" s="24" t="s">
        <v>119</v>
      </c>
      <c r="G46" s="10">
        <f t="shared" si="0"/>
        <v>2</v>
      </c>
      <c r="H46" s="10">
        <v>2</v>
      </c>
      <c r="I46" s="10">
        <f t="shared" si="1"/>
        <v>32</v>
      </c>
      <c r="J46" s="10">
        <v>16</v>
      </c>
      <c r="K46" s="10">
        <v>16</v>
      </c>
      <c r="L46" s="10" t="str">
        <f t="shared" si="2"/>
        <v>B</v>
      </c>
      <c r="M46" s="10" t="s">
        <v>120</v>
      </c>
      <c r="N46" s="10" t="s">
        <v>54</v>
      </c>
      <c r="O46" s="10" t="s">
        <v>55</v>
      </c>
      <c r="P46" s="57" t="s">
        <v>68</v>
      </c>
      <c r="Q46" s="57" t="s">
        <v>68</v>
      </c>
      <c r="R46" s="57" t="s">
        <v>41</v>
      </c>
      <c r="S46" s="57" t="s">
        <v>68</v>
      </c>
      <c r="T46" s="57" t="s">
        <v>41</v>
      </c>
      <c r="U46" s="57" t="s">
        <v>68</v>
      </c>
      <c r="V46" s="57" t="s">
        <v>41</v>
      </c>
      <c r="W46" s="11"/>
      <c r="X46" s="79"/>
      <c r="Y46" s="79"/>
      <c r="Z46" s="79"/>
      <c r="AA46" s="79"/>
      <c r="AB46" s="79"/>
      <c r="AC46" s="79"/>
      <c r="AD46" s="35"/>
    </row>
    <row r="47" s="34" customFormat="1" spans="1:30">
      <c r="A47" s="47"/>
      <c r="B47" s="48"/>
      <c r="C47" s="10">
        <v>7</v>
      </c>
      <c r="D47" s="10" t="s">
        <v>126</v>
      </c>
      <c r="E47" s="10"/>
      <c r="F47" s="24" t="s">
        <v>119</v>
      </c>
      <c r="G47" s="10">
        <f t="shared" si="0"/>
        <v>2</v>
      </c>
      <c r="H47" s="10">
        <v>2</v>
      </c>
      <c r="I47" s="10">
        <f t="shared" si="1"/>
        <v>32</v>
      </c>
      <c r="J47" s="10">
        <v>16</v>
      </c>
      <c r="K47" s="10">
        <v>16</v>
      </c>
      <c r="L47" s="10" t="str">
        <f t="shared" si="2"/>
        <v>B</v>
      </c>
      <c r="M47" s="10" t="s">
        <v>120</v>
      </c>
      <c r="N47" s="10" t="s">
        <v>54</v>
      </c>
      <c r="O47" s="10" t="s">
        <v>55</v>
      </c>
      <c r="P47" s="57"/>
      <c r="Q47" s="57"/>
      <c r="R47" s="57"/>
      <c r="S47" s="57"/>
      <c r="T47" s="57"/>
      <c r="U47" s="57"/>
      <c r="V47" s="57"/>
      <c r="W47" s="11"/>
      <c r="X47" s="57"/>
      <c r="Y47" s="57" t="s">
        <v>41</v>
      </c>
      <c r="Z47" s="57" t="s">
        <v>68</v>
      </c>
      <c r="AA47" s="57" t="s">
        <v>41</v>
      </c>
      <c r="AB47" s="57"/>
      <c r="AC47" s="57"/>
      <c r="AD47" s="35"/>
    </row>
    <row r="48" s="34" customFormat="1" spans="1:30">
      <c r="A48" s="47"/>
      <c r="B48" s="48"/>
      <c r="C48" s="10">
        <v>8</v>
      </c>
      <c r="D48" s="10" t="s">
        <v>127</v>
      </c>
      <c r="E48" s="10"/>
      <c r="F48" s="24" t="s">
        <v>119</v>
      </c>
      <c r="G48" s="10">
        <v>2</v>
      </c>
      <c r="H48" s="10">
        <v>2</v>
      </c>
      <c r="I48" s="10">
        <v>32</v>
      </c>
      <c r="J48" s="10">
        <v>0</v>
      </c>
      <c r="K48" s="10">
        <v>32</v>
      </c>
      <c r="L48" s="10" t="str">
        <f t="shared" si="2"/>
        <v>C</v>
      </c>
      <c r="M48" s="10" t="s">
        <v>120</v>
      </c>
      <c r="N48" s="10" t="s">
        <v>54</v>
      </c>
      <c r="O48" s="10" t="s">
        <v>55</v>
      </c>
      <c r="P48" s="57"/>
      <c r="Q48" s="57"/>
      <c r="R48" s="57"/>
      <c r="S48" s="57"/>
      <c r="T48" s="57"/>
      <c r="U48" s="57"/>
      <c r="V48" s="57"/>
      <c r="W48" s="11"/>
      <c r="X48" s="57"/>
      <c r="Y48" s="57" t="s">
        <v>41</v>
      </c>
      <c r="Z48" s="57" t="s">
        <v>68</v>
      </c>
      <c r="AA48" s="57" t="s">
        <v>41</v>
      </c>
      <c r="AB48" s="57"/>
      <c r="AC48" s="57"/>
      <c r="AD48" s="35"/>
    </row>
    <row r="49" spans="1:30">
      <c r="A49" s="58"/>
      <c r="B49" s="59" t="s">
        <v>128</v>
      </c>
      <c r="C49" s="59"/>
      <c r="D49" s="59"/>
      <c r="E49" s="60"/>
      <c r="F49" s="59"/>
      <c r="G49" s="59">
        <v>12</v>
      </c>
      <c r="H49" s="59" t="s">
        <v>76</v>
      </c>
      <c r="I49" s="59">
        <v>192</v>
      </c>
      <c r="J49" s="59">
        <v>132</v>
      </c>
      <c r="K49" s="59">
        <v>60</v>
      </c>
      <c r="L49" s="59" t="s">
        <v>76</v>
      </c>
      <c r="M49" s="59" t="s">
        <v>76</v>
      </c>
      <c r="N49" s="59" t="s">
        <v>76</v>
      </c>
      <c r="O49" s="59" t="s">
        <v>76</v>
      </c>
      <c r="P49" s="59" t="s">
        <v>76</v>
      </c>
      <c r="Q49" s="59" t="s">
        <v>76</v>
      </c>
      <c r="R49" s="59" t="s">
        <v>76</v>
      </c>
      <c r="S49" s="59" t="s">
        <v>76</v>
      </c>
      <c r="T49" s="59" t="s">
        <v>76</v>
      </c>
      <c r="U49" s="59" t="s">
        <v>76</v>
      </c>
      <c r="V49" s="59" t="s">
        <v>76</v>
      </c>
      <c r="W49" s="61" t="s">
        <v>76</v>
      </c>
      <c r="X49" s="91"/>
      <c r="Y49" s="91"/>
      <c r="Z49" s="91"/>
      <c r="AA49" s="91"/>
      <c r="AB49" s="91"/>
      <c r="AC49" s="91"/>
      <c r="AD49" s="35"/>
    </row>
    <row r="50" spans="1:30">
      <c r="A50" s="61" t="s">
        <v>129</v>
      </c>
      <c r="B50" s="62"/>
      <c r="C50" s="62"/>
      <c r="D50" s="62"/>
      <c r="E50" s="63"/>
      <c r="F50" s="64"/>
      <c r="G50" s="59">
        <f>G49+G40</f>
        <v>70</v>
      </c>
      <c r="H50" s="59" t="s">
        <v>76</v>
      </c>
      <c r="I50" s="59">
        <f>I40+I49</f>
        <v>1272</v>
      </c>
      <c r="J50" s="59">
        <f>J40+J49</f>
        <v>834</v>
      </c>
      <c r="K50" s="59">
        <f>K40+K49</f>
        <v>438</v>
      </c>
      <c r="L50" s="59" t="s">
        <v>76</v>
      </c>
      <c r="M50" s="59" t="s">
        <v>76</v>
      </c>
      <c r="N50" s="59" t="s">
        <v>76</v>
      </c>
      <c r="O50" s="59" t="s">
        <v>76</v>
      </c>
      <c r="P50" s="59" t="s">
        <v>76</v>
      </c>
      <c r="Q50" s="59" t="s">
        <v>76</v>
      </c>
      <c r="R50" s="59" t="s">
        <v>76</v>
      </c>
      <c r="S50" s="59" t="s">
        <v>76</v>
      </c>
      <c r="T50" s="59" t="s">
        <v>76</v>
      </c>
      <c r="U50" s="59" t="s">
        <v>76</v>
      </c>
      <c r="V50" s="59" t="s">
        <v>76</v>
      </c>
      <c r="W50" s="61" t="s">
        <v>76</v>
      </c>
      <c r="X50" s="91"/>
      <c r="Y50" s="91"/>
      <c r="Z50" s="91"/>
      <c r="AA50" s="91"/>
      <c r="AB50" s="91"/>
      <c r="AC50" s="91"/>
      <c r="AD50" s="35"/>
    </row>
    <row r="51" customHeight="1" spans="1:30">
      <c r="A51" s="65" t="s">
        <v>130</v>
      </c>
      <c r="B51" s="66" t="s">
        <v>131</v>
      </c>
      <c r="C51" s="10">
        <v>1</v>
      </c>
      <c r="D51" s="12" t="s">
        <v>132</v>
      </c>
      <c r="E51" s="12"/>
      <c r="F51" s="12" t="s">
        <v>133</v>
      </c>
      <c r="G51" s="10">
        <v>4</v>
      </c>
      <c r="H51" s="10">
        <v>4</v>
      </c>
      <c r="I51" s="10">
        <v>64</v>
      </c>
      <c r="J51" s="12">
        <v>64</v>
      </c>
      <c r="K51" s="12">
        <v>0</v>
      </c>
      <c r="L51" s="10" t="s">
        <v>50</v>
      </c>
      <c r="M51" s="10" t="s">
        <v>38</v>
      </c>
      <c r="N51" s="24" t="s">
        <v>39</v>
      </c>
      <c r="O51" s="10" t="s">
        <v>40</v>
      </c>
      <c r="P51" s="81" t="s">
        <v>68</v>
      </c>
      <c r="Q51" s="79"/>
      <c r="R51" s="24"/>
      <c r="S51" s="24"/>
      <c r="T51" s="24"/>
      <c r="U51" s="24"/>
      <c r="V51" s="24"/>
      <c r="W51" s="92"/>
      <c r="X51" s="79"/>
      <c r="Y51" s="79"/>
      <c r="Z51" s="79"/>
      <c r="AA51" s="79"/>
      <c r="AB51" s="79"/>
      <c r="AC51" s="79"/>
      <c r="AD51" s="35"/>
    </row>
    <row r="52" s="36" customFormat="1" ht="38" customHeight="1" spans="1:30">
      <c r="A52" s="47"/>
      <c r="B52" s="67"/>
      <c r="C52" s="10">
        <v>2</v>
      </c>
      <c r="D52" s="13" t="s">
        <v>134</v>
      </c>
      <c r="E52" s="25"/>
      <c r="F52" s="12" t="s">
        <v>135</v>
      </c>
      <c r="G52" s="10">
        <v>4</v>
      </c>
      <c r="H52" s="10">
        <v>4</v>
      </c>
      <c r="I52" s="10">
        <v>64</v>
      </c>
      <c r="J52" s="12">
        <v>64</v>
      </c>
      <c r="K52" s="12">
        <v>0</v>
      </c>
      <c r="L52" s="10" t="s">
        <v>50</v>
      </c>
      <c r="M52" s="10" t="s">
        <v>38</v>
      </c>
      <c r="N52" s="24" t="s">
        <v>39</v>
      </c>
      <c r="O52" s="10" t="s">
        <v>40</v>
      </c>
      <c r="P52" s="81"/>
      <c r="Q52" s="81" t="s">
        <v>41</v>
      </c>
      <c r="R52" s="24"/>
      <c r="S52" s="24" t="s">
        <v>56</v>
      </c>
      <c r="T52" s="24"/>
      <c r="U52" s="24"/>
      <c r="V52" s="24"/>
      <c r="W52" s="92"/>
      <c r="X52" s="93"/>
      <c r="Y52" s="93"/>
      <c r="Z52" s="93"/>
      <c r="AA52" s="93"/>
      <c r="AB52" s="93"/>
      <c r="AC52" s="93"/>
      <c r="AD52" s="98"/>
    </row>
    <row r="53" s="36" customFormat="1" ht="38" customHeight="1" spans="1:30">
      <c r="A53" s="47"/>
      <c r="B53" s="67"/>
      <c r="C53" s="10">
        <v>3</v>
      </c>
      <c r="D53" s="13" t="s">
        <v>136</v>
      </c>
      <c r="E53" s="25"/>
      <c r="F53" s="12" t="s">
        <v>137</v>
      </c>
      <c r="G53" s="10">
        <v>4.5</v>
      </c>
      <c r="H53" s="12">
        <v>4.5</v>
      </c>
      <c r="I53" s="10">
        <v>72</v>
      </c>
      <c r="J53" s="12">
        <v>36</v>
      </c>
      <c r="K53" s="12">
        <v>36</v>
      </c>
      <c r="L53" s="10" t="s">
        <v>50</v>
      </c>
      <c r="M53" s="10" t="s">
        <v>38</v>
      </c>
      <c r="N53" s="24" t="s">
        <v>39</v>
      </c>
      <c r="O53" s="10" t="s">
        <v>40</v>
      </c>
      <c r="P53" s="81"/>
      <c r="Q53" s="24" t="s">
        <v>41</v>
      </c>
      <c r="R53" s="24"/>
      <c r="S53" s="24"/>
      <c r="T53" s="24"/>
      <c r="U53" s="24"/>
      <c r="V53" s="24"/>
      <c r="W53" s="92"/>
      <c r="X53" s="93"/>
      <c r="Y53" s="24"/>
      <c r="Z53" s="93"/>
      <c r="AA53" s="93"/>
      <c r="AB53" s="93"/>
      <c r="AC53" s="93"/>
      <c r="AD53" s="98"/>
    </row>
    <row r="54" s="36" customFormat="1" ht="38" customHeight="1" spans="1:30">
      <c r="A54" s="47"/>
      <c r="B54" s="67"/>
      <c r="C54" s="10">
        <v>4</v>
      </c>
      <c r="D54" s="14" t="s">
        <v>138</v>
      </c>
      <c r="E54" s="26"/>
      <c r="F54" s="12" t="s">
        <v>139</v>
      </c>
      <c r="G54" s="10">
        <v>4</v>
      </c>
      <c r="H54" s="12">
        <v>4</v>
      </c>
      <c r="I54" s="10">
        <v>64</v>
      </c>
      <c r="J54" s="12">
        <v>32</v>
      </c>
      <c r="K54" s="12">
        <v>32</v>
      </c>
      <c r="L54" s="10" t="s">
        <v>140</v>
      </c>
      <c r="M54" s="10" t="s">
        <v>38</v>
      </c>
      <c r="N54" s="24" t="s">
        <v>39</v>
      </c>
      <c r="O54" s="10" t="s">
        <v>40</v>
      </c>
      <c r="P54" s="79"/>
      <c r="Q54" s="81" t="s">
        <v>41</v>
      </c>
      <c r="R54" s="24"/>
      <c r="S54" s="24"/>
      <c r="T54" s="24"/>
      <c r="U54" s="24"/>
      <c r="V54" s="24"/>
      <c r="W54" s="92"/>
      <c r="X54" s="93"/>
      <c r="Y54" s="24"/>
      <c r="Z54" s="93"/>
      <c r="AA54" s="93"/>
      <c r="AB54" s="93"/>
      <c r="AC54" s="93"/>
      <c r="AD54" s="98"/>
    </row>
    <row r="55" customHeight="1" spans="1:30">
      <c r="A55" s="47"/>
      <c r="B55" s="67"/>
      <c r="C55" s="10">
        <v>5</v>
      </c>
      <c r="D55" s="13" t="s">
        <v>141</v>
      </c>
      <c r="E55" s="25"/>
      <c r="F55" s="12" t="s">
        <v>142</v>
      </c>
      <c r="G55" s="10">
        <v>3</v>
      </c>
      <c r="H55" s="10">
        <v>3</v>
      </c>
      <c r="I55" s="10">
        <v>48</v>
      </c>
      <c r="J55" s="12">
        <v>40</v>
      </c>
      <c r="K55" s="12">
        <v>8</v>
      </c>
      <c r="L55" s="10" t="s">
        <v>140</v>
      </c>
      <c r="M55" s="10" t="s">
        <v>38</v>
      </c>
      <c r="N55" s="24" t="s">
        <v>39</v>
      </c>
      <c r="O55" s="10" t="s">
        <v>40</v>
      </c>
      <c r="P55" s="81"/>
      <c r="Q55" s="81" t="s">
        <v>68</v>
      </c>
      <c r="R55" s="24"/>
      <c r="S55" s="24"/>
      <c r="T55" s="24"/>
      <c r="U55" s="24"/>
      <c r="V55" s="24"/>
      <c r="W55" s="92"/>
      <c r="X55" s="79"/>
      <c r="Y55" s="79"/>
      <c r="Z55" s="79"/>
      <c r="AA55" s="79"/>
      <c r="AB55" s="79"/>
      <c r="AC55" s="79"/>
      <c r="AD55" s="35"/>
    </row>
    <row r="56" customHeight="1" spans="1:30">
      <c r="A56" s="47"/>
      <c r="B56" s="67"/>
      <c r="C56" s="10">
        <v>6</v>
      </c>
      <c r="D56" s="13" t="s">
        <v>143</v>
      </c>
      <c r="E56" s="25"/>
      <c r="F56" s="12" t="s">
        <v>144</v>
      </c>
      <c r="G56" s="10">
        <v>3</v>
      </c>
      <c r="H56" s="10">
        <v>3</v>
      </c>
      <c r="I56" s="10">
        <v>48</v>
      </c>
      <c r="J56" s="12">
        <v>8</v>
      </c>
      <c r="K56" s="12">
        <v>40</v>
      </c>
      <c r="L56" s="10" t="s">
        <v>140</v>
      </c>
      <c r="M56" s="10" t="s">
        <v>38</v>
      </c>
      <c r="N56" s="24" t="s">
        <v>39</v>
      </c>
      <c r="O56" s="10" t="s">
        <v>145</v>
      </c>
      <c r="P56" s="81"/>
      <c r="Q56" s="81"/>
      <c r="R56" s="24"/>
      <c r="S56" s="24" t="s">
        <v>41</v>
      </c>
      <c r="T56" s="24"/>
      <c r="U56" s="24"/>
      <c r="V56" s="24"/>
      <c r="W56" s="92"/>
      <c r="X56" s="79"/>
      <c r="Y56" s="79"/>
      <c r="Z56" s="79"/>
      <c r="AA56" s="79"/>
      <c r="AB56" s="79"/>
      <c r="AC56" s="79"/>
      <c r="AD56" s="35"/>
    </row>
    <row r="57" customHeight="1" spans="1:30">
      <c r="A57" s="47"/>
      <c r="B57" s="67"/>
      <c r="C57" s="10">
        <v>7</v>
      </c>
      <c r="D57" s="13" t="s">
        <v>146</v>
      </c>
      <c r="E57" s="25"/>
      <c r="F57" s="12" t="s">
        <v>147</v>
      </c>
      <c r="G57" s="10">
        <v>2</v>
      </c>
      <c r="H57" s="12">
        <v>2</v>
      </c>
      <c r="I57" s="10">
        <v>32</v>
      </c>
      <c r="J57" s="12">
        <v>16</v>
      </c>
      <c r="K57" s="12">
        <v>16</v>
      </c>
      <c r="L57" s="10" t="s">
        <v>140</v>
      </c>
      <c r="M57" s="10" t="s">
        <v>38</v>
      </c>
      <c r="N57" s="24" t="s">
        <v>54</v>
      </c>
      <c r="O57" s="12" t="s">
        <v>40</v>
      </c>
      <c r="P57" s="81"/>
      <c r="Q57" s="79"/>
      <c r="R57" s="24"/>
      <c r="S57" s="24" t="s">
        <v>41</v>
      </c>
      <c r="T57" s="24"/>
      <c r="U57" s="24"/>
      <c r="V57" s="24"/>
      <c r="W57" s="81" t="s">
        <v>56</v>
      </c>
      <c r="X57" s="79"/>
      <c r="Y57" s="79"/>
      <c r="Z57" s="79"/>
      <c r="AA57" s="79"/>
      <c r="AB57" s="79"/>
      <c r="AC57" s="79"/>
      <c r="AD57" s="35"/>
    </row>
    <row r="58" spans="1:33">
      <c r="A58" s="47"/>
      <c r="B58" s="67"/>
      <c r="C58" s="10">
        <v>8</v>
      </c>
      <c r="D58" s="13" t="s">
        <v>148</v>
      </c>
      <c r="E58" s="25"/>
      <c r="F58" s="12" t="s">
        <v>149</v>
      </c>
      <c r="G58" s="10">
        <v>2.5</v>
      </c>
      <c r="H58" s="12">
        <v>2.5</v>
      </c>
      <c r="I58" s="10">
        <v>40</v>
      </c>
      <c r="J58" s="12">
        <v>20</v>
      </c>
      <c r="K58" s="12">
        <v>20</v>
      </c>
      <c r="L58" s="10" t="s">
        <v>140</v>
      </c>
      <c r="M58" s="10" t="s">
        <v>38</v>
      </c>
      <c r="N58" s="24" t="s">
        <v>39</v>
      </c>
      <c r="O58" s="10" t="s">
        <v>40</v>
      </c>
      <c r="P58" s="79"/>
      <c r="Q58" s="81"/>
      <c r="R58" s="24"/>
      <c r="S58" s="24" t="s">
        <v>41</v>
      </c>
      <c r="T58" s="81"/>
      <c r="U58" s="24"/>
      <c r="V58" s="24"/>
      <c r="W58" s="92"/>
      <c r="X58" s="79"/>
      <c r="Y58" s="79"/>
      <c r="Z58" s="79"/>
      <c r="AA58" s="35"/>
      <c r="AB58" s="79"/>
      <c r="AC58" s="79"/>
      <c r="AD58" s="35"/>
      <c r="AE58" s="99"/>
      <c r="AF58" s="99"/>
      <c r="AG58" s="99"/>
    </row>
    <row r="59" spans="1:33">
      <c r="A59" s="47"/>
      <c r="B59" s="67"/>
      <c r="C59" s="10">
        <v>9</v>
      </c>
      <c r="D59" s="182" t="s">
        <v>150</v>
      </c>
      <c r="E59" s="183"/>
      <c r="F59" s="12" t="s">
        <v>151</v>
      </c>
      <c r="G59" s="10">
        <v>2</v>
      </c>
      <c r="H59" s="12">
        <v>2</v>
      </c>
      <c r="I59" s="10">
        <v>32</v>
      </c>
      <c r="J59" s="12">
        <v>16</v>
      </c>
      <c r="K59" s="12">
        <v>16</v>
      </c>
      <c r="L59" s="10" t="s">
        <v>140</v>
      </c>
      <c r="M59" s="10" t="s">
        <v>38</v>
      </c>
      <c r="N59" s="24" t="s">
        <v>39</v>
      </c>
      <c r="O59" s="10" t="s">
        <v>40</v>
      </c>
      <c r="P59" s="79"/>
      <c r="Q59" s="81" t="s">
        <v>56</v>
      </c>
      <c r="R59" s="24"/>
      <c r="S59" s="24" t="s">
        <v>41</v>
      </c>
      <c r="T59" s="81"/>
      <c r="U59" s="24"/>
      <c r="V59" s="24"/>
      <c r="W59" s="92"/>
      <c r="X59" s="79"/>
      <c r="Y59" s="79"/>
      <c r="Z59" s="79"/>
      <c r="AA59" s="35"/>
      <c r="AB59" s="79"/>
      <c r="AC59" s="79"/>
      <c r="AD59" s="35"/>
      <c r="AE59" s="99"/>
      <c r="AF59" s="99"/>
      <c r="AG59" s="99"/>
    </row>
    <row r="60" spans="1:33">
      <c r="A60" s="47"/>
      <c r="B60" s="67"/>
      <c r="C60" s="10">
        <v>10</v>
      </c>
      <c r="D60" s="13" t="s">
        <v>152</v>
      </c>
      <c r="E60" s="25"/>
      <c r="F60" s="12" t="s">
        <v>153</v>
      </c>
      <c r="G60" s="10">
        <v>3</v>
      </c>
      <c r="H60" s="10">
        <v>3</v>
      </c>
      <c r="I60" s="10">
        <v>48</v>
      </c>
      <c r="J60" s="12">
        <v>8</v>
      </c>
      <c r="K60" s="12">
        <v>40</v>
      </c>
      <c r="L60" s="10" t="s">
        <v>79</v>
      </c>
      <c r="M60" s="10" t="s">
        <v>38</v>
      </c>
      <c r="N60" s="24" t="s">
        <v>39</v>
      </c>
      <c r="O60" s="10" t="s">
        <v>154</v>
      </c>
      <c r="P60" s="81"/>
      <c r="Q60" s="24"/>
      <c r="R60" s="24"/>
      <c r="S60" s="24"/>
      <c r="T60" s="24" t="s">
        <v>68</v>
      </c>
      <c r="U60" s="24"/>
      <c r="V60" s="24"/>
      <c r="W60" s="92"/>
      <c r="X60" s="79"/>
      <c r="Y60" s="79"/>
      <c r="Z60" s="79"/>
      <c r="AA60" s="35"/>
      <c r="AB60" s="79"/>
      <c r="AC60" s="79"/>
      <c r="AD60" s="35"/>
      <c r="AE60" s="99"/>
      <c r="AF60" s="99"/>
      <c r="AG60" s="99"/>
    </row>
    <row r="61" spans="1:33">
      <c r="A61" s="47"/>
      <c r="B61" s="67"/>
      <c r="C61" s="10">
        <v>11</v>
      </c>
      <c r="D61" s="13" t="s">
        <v>155</v>
      </c>
      <c r="E61" s="25"/>
      <c r="F61" s="12" t="s">
        <v>156</v>
      </c>
      <c r="G61" s="10">
        <v>3</v>
      </c>
      <c r="H61" s="12">
        <v>3</v>
      </c>
      <c r="I61" s="10">
        <v>48</v>
      </c>
      <c r="J61" s="12">
        <v>24</v>
      </c>
      <c r="K61" s="12">
        <v>24</v>
      </c>
      <c r="L61" s="10" t="s">
        <v>140</v>
      </c>
      <c r="M61" s="10" t="s">
        <v>38</v>
      </c>
      <c r="N61" s="24" t="s">
        <v>39</v>
      </c>
      <c r="O61" s="10" t="s">
        <v>40</v>
      </c>
      <c r="P61" s="79"/>
      <c r="Q61" s="81"/>
      <c r="R61" s="24"/>
      <c r="S61" s="24"/>
      <c r="T61" s="24" t="s">
        <v>41</v>
      </c>
      <c r="U61" s="24"/>
      <c r="V61" s="24"/>
      <c r="W61" s="92"/>
      <c r="X61" s="79"/>
      <c r="Y61" s="79"/>
      <c r="Z61" s="79"/>
      <c r="AA61" s="35"/>
      <c r="AB61" s="79"/>
      <c r="AC61" s="79"/>
      <c r="AD61" s="35"/>
      <c r="AE61" s="99"/>
      <c r="AF61" s="99"/>
      <c r="AG61" s="99"/>
    </row>
    <row r="62" spans="1:33">
      <c r="A62" s="47"/>
      <c r="B62" s="67"/>
      <c r="C62" s="10">
        <v>12</v>
      </c>
      <c r="D62" s="12" t="s">
        <v>157</v>
      </c>
      <c r="E62" s="12"/>
      <c r="F62" s="12" t="s">
        <v>158</v>
      </c>
      <c r="G62" s="10">
        <v>2.5</v>
      </c>
      <c r="H62" s="12">
        <v>2.5</v>
      </c>
      <c r="I62" s="10">
        <v>40</v>
      </c>
      <c r="J62" s="12">
        <v>10</v>
      </c>
      <c r="K62" s="12">
        <v>30</v>
      </c>
      <c r="L62" s="10" t="s">
        <v>140</v>
      </c>
      <c r="M62" s="10" t="s">
        <v>38</v>
      </c>
      <c r="N62" s="24" t="s">
        <v>39</v>
      </c>
      <c r="O62" s="10" t="s">
        <v>40</v>
      </c>
      <c r="P62" s="79"/>
      <c r="Q62" s="81"/>
      <c r="R62" s="24"/>
      <c r="S62" s="24"/>
      <c r="T62" s="81" t="s">
        <v>68</v>
      </c>
      <c r="U62" s="24"/>
      <c r="V62" s="24"/>
      <c r="W62" s="92"/>
      <c r="X62" s="79"/>
      <c r="Y62" s="79"/>
      <c r="Z62" s="79"/>
      <c r="AA62" s="79"/>
      <c r="AB62" s="79"/>
      <c r="AC62" s="79"/>
      <c r="AD62" s="35"/>
      <c r="AE62" s="99"/>
      <c r="AF62" s="99"/>
      <c r="AG62" s="99"/>
    </row>
    <row r="63" spans="1:33">
      <c r="A63" s="47"/>
      <c r="B63" s="67"/>
      <c r="C63" s="10">
        <v>13</v>
      </c>
      <c r="D63" s="13" t="s">
        <v>159</v>
      </c>
      <c r="E63" s="25"/>
      <c r="F63" s="12" t="s">
        <v>160</v>
      </c>
      <c r="G63" s="10">
        <v>2</v>
      </c>
      <c r="H63" s="12">
        <v>2</v>
      </c>
      <c r="I63" s="10">
        <v>32</v>
      </c>
      <c r="J63" s="12">
        <v>16</v>
      </c>
      <c r="K63" s="12">
        <v>16</v>
      </c>
      <c r="L63" s="10" t="s">
        <v>140</v>
      </c>
      <c r="M63" s="10" t="s">
        <v>38</v>
      </c>
      <c r="N63" s="24" t="s">
        <v>39</v>
      </c>
      <c r="O63" s="10" t="s">
        <v>40</v>
      </c>
      <c r="P63" s="79"/>
      <c r="Q63" s="81" t="s">
        <v>56</v>
      </c>
      <c r="R63" s="24"/>
      <c r="S63" s="24"/>
      <c r="T63" s="24" t="s">
        <v>41</v>
      </c>
      <c r="U63" s="24"/>
      <c r="V63" s="24"/>
      <c r="W63" s="92"/>
      <c r="X63" s="79"/>
      <c r="Y63" s="79"/>
      <c r="Z63" s="79"/>
      <c r="AA63" s="79"/>
      <c r="AB63" s="79"/>
      <c r="AC63" s="79"/>
      <c r="AD63" s="35"/>
      <c r="AE63" s="99"/>
      <c r="AF63" s="99"/>
      <c r="AG63" s="99"/>
    </row>
    <row r="64" spans="1:33">
      <c r="A64" s="47"/>
      <c r="B64" s="67"/>
      <c r="C64" s="10">
        <v>14</v>
      </c>
      <c r="D64" s="14" t="s">
        <v>161</v>
      </c>
      <c r="E64" s="26"/>
      <c r="F64" s="12" t="s">
        <v>162</v>
      </c>
      <c r="G64" s="10">
        <v>2</v>
      </c>
      <c r="H64" s="12">
        <v>2</v>
      </c>
      <c r="I64" s="10">
        <v>32</v>
      </c>
      <c r="J64" s="12">
        <v>16</v>
      </c>
      <c r="K64" s="12">
        <v>16</v>
      </c>
      <c r="L64" s="10" t="s">
        <v>140</v>
      </c>
      <c r="M64" s="10" t="s">
        <v>38</v>
      </c>
      <c r="N64" s="24" t="s">
        <v>39</v>
      </c>
      <c r="O64" s="10" t="s">
        <v>40</v>
      </c>
      <c r="P64" s="24"/>
      <c r="Q64" s="24"/>
      <c r="R64" s="24"/>
      <c r="S64" s="24"/>
      <c r="T64" s="81" t="s">
        <v>68</v>
      </c>
      <c r="U64" s="24"/>
      <c r="V64" s="81"/>
      <c r="W64" s="92"/>
      <c r="X64" s="79"/>
      <c r="Y64" s="79"/>
      <c r="Z64" s="79"/>
      <c r="AA64" s="79"/>
      <c r="AB64" s="79"/>
      <c r="AC64" s="79"/>
      <c r="AD64" s="35"/>
      <c r="AE64" s="99"/>
      <c r="AF64" s="99"/>
      <c r="AG64" s="99"/>
    </row>
    <row r="65" spans="1:33">
      <c r="A65" s="47"/>
      <c r="B65" s="67"/>
      <c r="C65" s="10">
        <v>15</v>
      </c>
      <c r="D65" s="13" t="s">
        <v>163</v>
      </c>
      <c r="E65" s="25"/>
      <c r="F65" s="12" t="s">
        <v>164</v>
      </c>
      <c r="G65" s="10">
        <v>2.5</v>
      </c>
      <c r="H65" s="12">
        <v>2.5</v>
      </c>
      <c r="I65" s="10">
        <v>40</v>
      </c>
      <c r="J65" s="12">
        <v>20</v>
      </c>
      <c r="K65" s="12">
        <v>20</v>
      </c>
      <c r="L65" s="10" t="s">
        <v>140</v>
      </c>
      <c r="M65" s="10" t="s">
        <v>38</v>
      </c>
      <c r="N65" s="24" t="s">
        <v>39</v>
      </c>
      <c r="O65" s="10" t="s">
        <v>40</v>
      </c>
      <c r="P65" s="79"/>
      <c r="Q65" s="81"/>
      <c r="R65" s="24"/>
      <c r="S65" s="24"/>
      <c r="T65" s="24"/>
      <c r="U65" s="24"/>
      <c r="V65" s="24" t="s">
        <v>41</v>
      </c>
      <c r="W65" s="81" t="s">
        <v>56</v>
      </c>
      <c r="X65" s="79"/>
      <c r="Y65" s="79"/>
      <c r="Z65" s="79"/>
      <c r="AA65" s="79"/>
      <c r="AB65" s="79"/>
      <c r="AC65" s="79"/>
      <c r="AD65" s="35"/>
      <c r="AE65" s="99"/>
      <c r="AF65" s="99"/>
      <c r="AG65" s="99"/>
    </row>
    <row r="66" spans="1:33">
      <c r="A66" s="47"/>
      <c r="B66" s="67"/>
      <c r="C66" s="10">
        <v>16</v>
      </c>
      <c r="D66" s="13" t="s">
        <v>165</v>
      </c>
      <c r="E66" s="25"/>
      <c r="F66" s="12" t="s">
        <v>166</v>
      </c>
      <c r="G66" s="10">
        <v>2.5</v>
      </c>
      <c r="H66" s="12">
        <v>2.5</v>
      </c>
      <c r="I66" s="12">
        <v>40</v>
      </c>
      <c r="J66" s="10">
        <v>4</v>
      </c>
      <c r="K66" s="12">
        <v>36</v>
      </c>
      <c r="L66" s="10" t="s">
        <v>140</v>
      </c>
      <c r="M66" s="10" t="s">
        <v>38</v>
      </c>
      <c r="N66" s="24" t="s">
        <v>39</v>
      </c>
      <c r="O66" s="10" t="s">
        <v>154</v>
      </c>
      <c r="P66" s="79"/>
      <c r="Q66" s="81"/>
      <c r="R66" s="24"/>
      <c r="S66" s="24"/>
      <c r="T66" s="81" t="s">
        <v>56</v>
      </c>
      <c r="U66" s="24"/>
      <c r="V66" s="24" t="s">
        <v>41</v>
      </c>
      <c r="W66" s="81" t="s">
        <v>56</v>
      </c>
      <c r="X66" s="79"/>
      <c r="Y66" s="79"/>
      <c r="Z66" s="79"/>
      <c r="AA66" s="79"/>
      <c r="AB66" s="79"/>
      <c r="AC66" s="79"/>
      <c r="AD66" s="35"/>
      <c r="AE66" s="99"/>
      <c r="AF66" s="99"/>
      <c r="AG66" s="99"/>
    </row>
    <row r="67" spans="1:30">
      <c r="A67" s="47"/>
      <c r="B67" s="167"/>
      <c r="C67" s="10">
        <v>17</v>
      </c>
      <c r="D67" s="13" t="s">
        <v>167</v>
      </c>
      <c r="E67" s="25"/>
      <c r="F67" s="12"/>
      <c r="G67" s="10">
        <v>3</v>
      </c>
      <c r="H67" s="10">
        <v>3</v>
      </c>
      <c r="I67" s="10">
        <v>48</v>
      </c>
      <c r="J67" s="12">
        <v>48</v>
      </c>
      <c r="K67" s="12">
        <v>0</v>
      </c>
      <c r="L67" s="10" t="s">
        <v>50</v>
      </c>
      <c r="M67" s="10" t="s">
        <v>38</v>
      </c>
      <c r="N67" s="24" t="s">
        <v>39</v>
      </c>
      <c r="O67" s="10" t="s">
        <v>40</v>
      </c>
      <c r="P67" s="81"/>
      <c r="Q67" s="93"/>
      <c r="R67" s="24"/>
      <c r="S67" s="24"/>
      <c r="T67" s="24"/>
      <c r="U67" s="24"/>
      <c r="V67" s="24"/>
      <c r="W67" s="92"/>
      <c r="X67" s="93"/>
      <c r="Y67" s="24" t="s">
        <v>41</v>
      </c>
      <c r="Z67" s="79"/>
      <c r="AA67" s="79"/>
      <c r="AB67" s="79"/>
      <c r="AC67" s="79"/>
      <c r="AD67" s="35"/>
    </row>
    <row r="68" spans="1:30">
      <c r="A68" s="47"/>
      <c r="B68" s="167"/>
      <c r="C68" s="10">
        <v>18</v>
      </c>
      <c r="D68" s="13" t="s">
        <v>168</v>
      </c>
      <c r="E68" s="25"/>
      <c r="F68" s="12" t="s">
        <v>169</v>
      </c>
      <c r="G68" s="10">
        <v>4</v>
      </c>
      <c r="H68" s="10">
        <v>4</v>
      </c>
      <c r="I68" s="10">
        <v>64</v>
      </c>
      <c r="J68" s="12">
        <v>64</v>
      </c>
      <c r="K68" s="12">
        <v>0</v>
      </c>
      <c r="L68" s="10" t="s">
        <v>50</v>
      </c>
      <c r="M68" s="10" t="s">
        <v>38</v>
      </c>
      <c r="N68" s="24" t="s">
        <v>39</v>
      </c>
      <c r="O68" s="10" t="s">
        <v>40</v>
      </c>
      <c r="P68" s="81"/>
      <c r="Q68" s="79"/>
      <c r="R68" s="24"/>
      <c r="S68" s="24"/>
      <c r="T68" s="24"/>
      <c r="U68" s="24"/>
      <c r="V68" s="24" t="s">
        <v>56</v>
      </c>
      <c r="W68" s="92"/>
      <c r="X68" s="79"/>
      <c r="Y68" s="79"/>
      <c r="Z68" s="24" t="s">
        <v>68</v>
      </c>
      <c r="AA68" s="79"/>
      <c r="AB68" s="79"/>
      <c r="AC68" s="79"/>
      <c r="AD68" s="35"/>
    </row>
    <row r="69" spans="1:30">
      <c r="A69" s="47"/>
      <c r="B69" s="59" t="s">
        <v>170</v>
      </c>
      <c r="C69" s="59"/>
      <c r="D69" s="59"/>
      <c r="E69" s="60"/>
      <c r="F69" s="59"/>
      <c r="G69" s="59">
        <f>SUM(G51:G68)</f>
        <v>53.5</v>
      </c>
      <c r="H69" s="59" t="s">
        <v>76</v>
      </c>
      <c r="I69" s="59">
        <f>SUM(I51:I68)</f>
        <v>856</v>
      </c>
      <c r="J69" s="59">
        <f>SUM(J51:J68)</f>
        <v>506</v>
      </c>
      <c r="K69" s="59">
        <f>SUM(K51:K68)</f>
        <v>350</v>
      </c>
      <c r="L69" s="59" t="s">
        <v>76</v>
      </c>
      <c r="M69" s="59" t="s">
        <v>76</v>
      </c>
      <c r="N69" s="82" t="s">
        <v>76</v>
      </c>
      <c r="O69" s="59" t="s">
        <v>76</v>
      </c>
      <c r="P69" s="82" t="s">
        <v>76</v>
      </c>
      <c r="Q69" s="82" t="s">
        <v>76</v>
      </c>
      <c r="R69" s="82" t="s">
        <v>76</v>
      </c>
      <c r="S69" s="82" t="s">
        <v>76</v>
      </c>
      <c r="T69" s="82" t="s">
        <v>76</v>
      </c>
      <c r="U69" s="82" t="s">
        <v>76</v>
      </c>
      <c r="V69" s="82" t="s">
        <v>76</v>
      </c>
      <c r="W69" s="180" t="s">
        <v>76</v>
      </c>
      <c r="X69" s="91"/>
      <c r="Y69" s="91"/>
      <c r="Z69" s="91"/>
      <c r="AA69" s="91"/>
      <c r="AB69" s="91"/>
      <c r="AC69" s="91"/>
      <c r="AD69" s="35"/>
    </row>
    <row r="70" spans="1:30">
      <c r="A70" s="47"/>
      <c r="B70" s="52"/>
      <c r="C70" s="57">
        <v>1</v>
      </c>
      <c r="D70" s="17" t="s">
        <v>171</v>
      </c>
      <c r="E70" s="17"/>
      <c r="F70" s="170" t="s">
        <v>172</v>
      </c>
      <c r="G70" s="10">
        <v>3</v>
      </c>
      <c r="H70" s="12">
        <v>3</v>
      </c>
      <c r="I70" s="10">
        <v>48</v>
      </c>
      <c r="J70" s="12">
        <v>24</v>
      </c>
      <c r="K70" s="12">
        <v>24</v>
      </c>
      <c r="L70" s="10" t="s">
        <v>140</v>
      </c>
      <c r="M70" s="10" t="s">
        <v>38</v>
      </c>
      <c r="N70" s="24" t="s">
        <v>39</v>
      </c>
      <c r="O70" s="10" t="s">
        <v>40</v>
      </c>
      <c r="P70" s="24"/>
      <c r="Q70" s="24"/>
      <c r="R70" s="24"/>
      <c r="S70" s="79"/>
      <c r="T70" s="81"/>
      <c r="U70" s="24"/>
      <c r="V70" s="24" t="s">
        <v>68</v>
      </c>
      <c r="W70" s="95"/>
      <c r="X70" s="79"/>
      <c r="Y70" s="79"/>
      <c r="Z70" s="79"/>
      <c r="AA70" s="79"/>
      <c r="AB70" s="79"/>
      <c r="AC70" s="79"/>
      <c r="AD70" s="35"/>
    </row>
    <row r="71" ht="16" customHeight="1" spans="1:30">
      <c r="A71" s="47"/>
      <c r="B71" s="67"/>
      <c r="C71" s="57">
        <v>2</v>
      </c>
      <c r="D71" s="184" t="s">
        <v>173</v>
      </c>
      <c r="E71" s="184"/>
      <c r="F71" s="12" t="s">
        <v>174</v>
      </c>
      <c r="G71" s="10">
        <v>5</v>
      </c>
      <c r="H71" s="12">
        <v>5</v>
      </c>
      <c r="I71" s="10">
        <v>80</v>
      </c>
      <c r="J71" s="12">
        <v>16</v>
      </c>
      <c r="K71" s="12">
        <v>64</v>
      </c>
      <c r="L71" s="10" t="s">
        <v>140</v>
      </c>
      <c r="M71" s="10" t="s">
        <v>38</v>
      </c>
      <c r="N71" s="24" t="s">
        <v>39</v>
      </c>
      <c r="O71" s="10" t="s">
        <v>40</v>
      </c>
      <c r="P71" s="24"/>
      <c r="Q71" s="24"/>
      <c r="R71" s="24"/>
      <c r="S71" s="81"/>
      <c r="T71" s="35"/>
      <c r="U71" s="24"/>
      <c r="V71" s="24" t="s">
        <v>41</v>
      </c>
      <c r="W71" s="92" t="s">
        <v>56</v>
      </c>
      <c r="X71" s="79"/>
      <c r="Y71" s="81"/>
      <c r="Z71" s="79"/>
      <c r="AA71" s="79"/>
      <c r="AB71" s="79"/>
      <c r="AC71" s="79"/>
      <c r="AD71" s="35"/>
    </row>
    <row r="72" ht="30" customHeight="1" spans="1:30">
      <c r="A72" s="47"/>
      <c r="B72" s="67"/>
      <c r="C72" s="57">
        <v>3</v>
      </c>
      <c r="D72" s="184" t="s">
        <v>175</v>
      </c>
      <c r="E72" s="184"/>
      <c r="F72" s="12" t="s">
        <v>176</v>
      </c>
      <c r="G72" s="10">
        <v>2</v>
      </c>
      <c r="H72" s="12">
        <v>2</v>
      </c>
      <c r="I72" s="10">
        <v>32</v>
      </c>
      <c r="J72" s="12">
        <v>8</v>
      </c>
      <c r="K72" s="12">
        <v>24</v>
      </c>
      <c r="L72" s="10" t="s">
        <v>140</v>
      </c>
      <c r="M72" s="10" t="s">
        <v>38</v>
      </c>
      <c r="N72" s="24" t="s">
        <v>39</v>
      </c>
      <c r="O72" s="10" t="s">
        <v>40</v>
      </c>
      <c r="P72" s="24"/>
      <c r="Q72" s="24"/>
      <c r="R72" s="24"/>
      <c r="S72" s="79"/>
      <c r="T72" s="81"/>
      <c r="U72" s="24"/>
      <c r="V72" s="24" t="s">
        <v>68</v>
      </c>
      <c r="W72" s="81"/>
      <c r="X72" s="79"/>
      <c r="Y72" s="81"/>
      <c r="Z72" s="79"/>
      <c r="AA72" s="79"/>
      <c r="AB72" s="79"/>
      <c r="AC72" s="79"/>
      <c r="AD72" s="35"/>
    </row>
    <row r="73" ht="30" customHeight="1" spans="1:30">
      <c r="A73" s="47"/>
      <c r="B73" s="67"/>
      <c r="C73" s="57">
        <v>4</v>
      </c>
      <c r="D73" s="185" t="s">
        <v>177</v>
      </c>
      <c r="E73" s="185"/>
      <c r="F73" s="12" t="s">
        <v>178</v>
      </c>
      <c r="G73" s="10">
        <v>2</v>
      </c>
      <c r="H73" s="12">
        <v>2</v>
      </c>
      <c r="I73" s="10">
        <v>32</v>
      </c>
      <c r="J73" s="10">
        <v>16</v>
      </c>
      <c r="K73" s="12">
        <v>16</v>
      </c>
      <c r="L73" s="10" t="s">
        <v>140</v>
      </c>
      <c r="M73" s="10" t="s">
        <v>38</v>
      </c>
      <c r="N73" s="24" t="s">
        <v>39</v>
      </c>
      <c r="O73" s="10" t="s">
        <v>40</v>
      </c>
      <c r="P73" s="24"/>
      <c r="Q73" s="24"/>
      <c r="R73" s="24"/>
      <c r="S73" s="24"/>
      <c r="T73" s="79"/>
      <c r="U73" s="24"/>
      <c r="V73" s="81" t="s">
        <v>41</v>
      </c>
      <c r="W73" s="95"/>
      <c r="X73" s="79"/>
      <c r="Y73" s="81"/>
      <c r="Z73" s="79"/>
      <c r="AA73" s="79"/>
      <c r="AB73" s="79"/>
      <c r="AC73" s="79"/>
      <c r="AD73" s="35"/>
    </row>
    <row r="74" ht="30" customHeight="1" spans="1:30">
      <c r="A74" s="47"/>
      <c r="B74" s="67"/>
      <c r="C74" s="57">
        <v>5</v>
      </c>
      <c r="D74" s="186" t="s">
        <v>179</v>
      </c>
      <c r="E74" s="186"/>
      <c r="F74" s="12" t="s">
        <v>180</v>
      </c>
      <c r="G74" s="10">
        <v>2</v>
      </c>
      <c r="H74" s="12">
        <v>2</v>
      </c>
      <c r="I74" s="10">
        <v>32</v>
      </c>
      <c r="J74" s="12">
        <v>8</v>
      </c>
      <c r="K74" s="12">
        <v>24</v>
      </c>
      <c r="L74" s="10" t="s">
        <v>140</v>
      </c>
      <c r="M74" s="10" t="s">
        <v>38</v>
      </c>
      <c r="N74" s="24" t="s">
        <v>54</v>
      </c>
      <c r="O74" s="12" t="s">
        <v>181</v>
      </c>
      <c r="P74" s="24"/>
      <c r="Q74" s="24"/>
      <c r="R74" s="24"/>
      <c r="S74" s="24"/>
      <c r="T74" s="79"/>
      <c r="U74" s="24"/>
      <c r="V74" s="81"/>
      <c r="W74" s="81" t="s">
        <v>68</v>
      </c>
      <c r="X74" s="79"/>
      <c r="Y74" s="81"/>
      <c r="Z74" s="79"/>
      <c r="AA74" s="79"/>
      <c r="AB74" s="79"/>
      <c r="AC74" s="79"/>
      <c r="AD74" s="35"/>
    </row>
    <row r="75" ht="30" customHeight="1" spans="1:30">
      <c r="A75" s="47"/>
      <c r="B75" s="67"/>
      <c r="C75" s="57">
        <v>6</v>
      </c>
      <c r="D75" s="12" t="s">
        <v>182</v>
      </c>
      <c r="E75" s="12"/>
      <c r="F75" s="12" t="s">
        <v>183</v>
      </c>
      <c r="G75" s="10">
        <v>2</v>
      </c>
      <c r="H75" s="12">
        <v>2</v>
      </c>
      <c r="I75" s="10">
        <v>32</v>
      </c>
      <c r="J75" s="12">
        <v>16</v>
      </c>
      <c r="K75" s="12">
        <v>16</v>
      </c>
      <c r="L75" s="10" t="s">
        <v>140</v>
      </c>
      <c r="M75" s="10" t="s">
        <v>38</v>
      </c>
      <c r="N75" s="24" t="s">
        <v>39</v>
      </c>
      <c r="O75" s="10" t="s">
        <v>40</v>
      </c>
      <c r="P75" s="79"/>
      <c r="Q75" s="81"/>
      <c r="R75" s="24"/>
      <c r="S75" s="24"/>
      <c r="T75" s="24"/>
      <c r="U75" s="24"/>
      <c r="V75" s="81"/>
      <c r="W75" s="92"/>
      <c r="X75" s="79"/>
      <c r="Y75" s="24" t="s">
        <v>68</v>
      </c>
      <c r="Z75" s="79"/>
      <c r="AA75" s="79"/>
      <c r="AB75" s="79"/>
      <c r="AC75" s="79"/>
      <c r="AD75" s="35"/>
    </row>
    <row r="76" ht="30" customHeight="1" spans="1:30">
      <c r="A76" s="47"/>
      <c r="B76" s="67"/>
      <c r="C76" s="57">
        <v>7</v>
      </c>
      <c r="D76" s="14" t="s">
        <v>184</v>
      </c>
      <c r="E76" s="26"/>
      <c r="F76" s="12" t="s">
        <v>185</v>
      </c>
      <c r="G76" s="10">
        <v>2</v>
      </c>
      <c r="H76" s="10">
        <v>2</v>
      </c>
      <c r="I76" s="10">
        <v>32</v>
      </c>
      <c r="J76" s="12">
        <v>24</v>
      </c>
      <c r="K76" s="12">
        <v>8</v>
      </c>
      <c r="L76" s="10" t="s">
        <v>140</v>
      </c>
      <c r="M76" s="10" t="s">
        <v>38</v>
      </c>
      <c r="N76" s="24" t="s">
        <v>39</v>
      </c>
      <c r="O76" s="10" t="s">
        <v>40</v>
      </c>
      <c r="P76" s="24"/>
      <c r="Q76" s="24"/>
      <c r="R76" s="24"/>
      <c r="S76" s="24"/>
      <c r="T76" s="79"/>
      <c r="U76" s="24"/>
      <c r="V76" s="81"/>
      <c r="W76" s="95"/>
      <c r="X76" s="81"/>
      <c r="Y76" s="24" t="s">
        <v>68</v>
      </c>
      <c r="Z76" s="79"/>
      <c r="AA76" s="79"/>
      <c r="AB76" s="79"/>
      <c r="AC76" s="79"/>
      <c r="AD76" s="35"/>
    </row>
    <row r="77" ht="30" customHeight="1" spans="1:30">
      <c r="A77" s="47"/>
      <c r="B77" s="67"/>
      <c r="C77" s="57">
        <v>8</v>
      </c>
      <c r="D77" s="14" t="s">
        <v>186</v>
      </c>
      <c r="E77" s="26"/>
      <c r="F77" s="12" t="s">
        <v>187</v>
      </c>
      <c r="G77" s="10">
        <v>2</v>
      </c>
      <c r="H77" s="10">
        <v>2</v>
      </c>
      <c r="I77" s="10">
        <v>32</v>
      </c>
      <c r="J77" s="12">
        <v>24</v>
      </c>
      <c r="K77" s="12">
        <v>8</v>
      </c>
      <c r="L77" s="10" t="s">
        <v>140</v>
      </c>
      <c r="M77" s="10" t="s">
        <v>38</v>
      </c>
      <c r="N77" s="24" t="s">
        <v>39</v>
      </c>
      <c r="O77" s="10" t="s">
        <v>40</v>
      </c>
      <c r="P77" s="24"/>
      <c r="Q77" s="24"/>
      <c r="R77" s="24"/>
      <c r="S77" s="24"/>
      <c r="T77" s="79"/>
      <c r="U77" s="24"/>
      <c r="V77" s="81"/>
      <c r="W77" s="95"/>
      <c r="X77" s="81"/>
      <c r="Y77" s="24" t="s">
        <v>68</v>
      </c>
      <c r="Z77" s="79"/>
      <c r="AA77" s="79"/>
      <c r="AB77" s="79"/>
      <c r="AC77" s="79"/>
      <c r="AD77" s="35"/>
    </row>
    <row r="78" spans="1:30">
      <c r="A78" s="47"/>
      <c r="B78" s="67"/>
      <c r="C78" s="57">
        <v>9</v>
      </c>
      <c r="D78" s="16" t="s">
        <v>188</v>
      </c>
      <c r="E78" s="16"/>
      <c r="F78" s="12" t="s">
        <v>189</v>
      </c>
      <c r="G78" s="10">
        <v>3.5</v>
      </c>
      <c r="H78" s="12">
        <v>3.5</v>
      </c>
      <c r="I78" s="10">
        <v>56</v>
      </c>
      <c r="J78" s="12">
        <v>6</v>
      </c>
      <c r="K78" s="12">
        <v>50</v>
      </c>
      <c r="L78" s="10" t="s">
        <v>140</v>
      </c>
      <c r="M78" s="10" t="s">
        <v>38</v>
      </c>
      <c r="N78" s="24" t="s">
        <v>39</v>
      </c>
      <c r="O78" s="10" t="s">
        <v>40</v>
      </c>
      <c r="P78" s="24"/>
      <c r="Q78" s="24"/>
      <c r="R78" s="24"/>
      <c r="S78" s="79"/>
      <c r="T78" s="81"/>
      <c r="U78" s="24"/>
      <c r="V78" s="79"/>
      <c r="W78" s="92"/>
      <c r="X78" s="79"/>
      <c r="Y78" s="81" t="s">
        <v>68</v>
      </c>
      <c r="Z78" s="79"/>
      <c r="AA78" s="79"/>
      <c r="AB78" s="79"/>
      <c r="AC78" s="79"/>
      <c r="AD78" s="35"/>
    </row>
    <row r="79" spans="1:30">
      <c r="A79" s="47"/>
      <c r="B79" s="67"/>
      <c r="C79" s="57">
        <v>10</v>
      </c>
      <c r="D79" s="14" t="s">
        <v>190</v>
      </c>
      <c r="E79" s="26"/>
      <c r="F79" s="12" t="s">
        <v>191</v>
      </c>
      <c r="G79" s="10">
        <v>2</v>
      </c>
      <c r="H79" s="12">
        <v>2</v>
      </c>
      <c r="I79" s="10">
        <v>32</v>
      </c>
      <c r="J79" s="12">
        <v>24</v>
      </c>
      <c r="K79" s="12">
        <v>8</v>
      </c>
      <c r="L79" s="10" t="s">
        <v>140</v>
      </c>
      <c r="M79" s="10" t="s">
        <v>38</v>
      </c>
      <c r="N79" s="24" t="s">
        <v>39</v>
      </c>
      <c r="O79" s="10" t="s">
        <v>40</v>
      </c>
      <c r="P79" s="24"/>
      <c r="Q79" s="24"/>
      <c r="R79" s="24"/>
      <c r="S79" s="24"/>
      <c r="T79" s="79"/>
      <c r="U79" s="24"/>
      <c r="V79" s="81"/>
      <c r="W79" s="92"/>
      <c r="X79" s="79"/>
      <c r="Y79" s="79"/>
      <c r="Z79" s="81" t="s">
        <v>68</v>
      </c>
      <c r="AA79" s="79"/>
      <c r="AB79" s="81"/>
      <c r="AC79" s="79"/>
      <c r="AD79" s="35"/>
    </row>
    <row r="80" spans="1:30">
      <c r="A80" s="47"/>
      <c r="B80" s="67"/>
      <c r="C80" s="57">
        <v>11</v>
      </c>
      <c r="D80" s="14" t="s">
        <v>192</v>
      </c>
      <c r="E80" s="26"/>
      <c r="F80" s="12" t="s">
        <v>193</v>
      </c>
      <c r="G80" s="10">
        <v>2</v>
      </c>
      <c r="H80" s="10">
        <v>2</v>
      </c>
      <c r="I80" s="10">
        <v>32</v>
      </c>
      <c r="J80" s="12">
        <v>24</v>
      </c>
      <c r="K80" s="12">
        <v>8</v>
      </c>
      <c r="L80" s="10" t="s">
        <v>140</v>
      </c>
      <c r="M80" s="10" t="s">
        <v>38</v>
      </c>
      <c r="N80" s="24" t="s">
        <v>39</v>
      </c>
      <c r="O80" s="10" t="s">
        <v>40</v>
      </c>
      <c r="P80" s="24"/>
      <c r="Q80" s="24"/>
      <c r="R80" s="24"/>
      <c r="S80" s="24"/>
      <c r="T80" s="79"/>
      <c r="U80" s="24"/>
      <c r="V80" s="81"/>
      <c r="W80" s="95"/>
      <c r="X80" s="81"/>
      <c r="Y80" s="79"/>
      <c r="Z80" s="81" t="s">
        <v>68</v>
      </c>
      <c r="AA80" s="79"/>
      <c r="AB80" s="81"/>
      <c r="AC80" s="79"/>
      <c r="AD80" s="35"/>
    </row>
    <row r="81" spans="1:30">
      <c r="A81" s="47"/>
      <c r="B81" s="67"/>
      <c r="C81" s="57">
        <v>12</v>
      </c>
      <c r="D81" s="14" t="s">
        <v>194</v>
      </c>
      <c r="E81" s="26"/>
      <c r="F81" s="12" t="s">
        <v>195</v>
      </c>
      <c r="G81" s="10">
        <v>2</v>
      </c>
      <c r="H81" s="10">
        <v>2</v>
      </c>
      <c r="I81" s="10">
        <v>32</v>
      </c>
      <c r="J81" s="12">
        <v>24</v>
      </c>
      <c r="K81" s="12">
        <v>8</v>
      </c>
      <c r="L81" s="10" t="s">
        <v>140</v>
      </c>
      <c r="M81" s="10" t="s">
        <v>38</v>
      </c>
      <c r="N81" s="24" t="s">
        <v>39</v>
      </c>
      <c r="O81" s="10" t="s">
        <v>40</v>
      </c>
      <c r="P81" s="24"/>
      <c r="Q81" s="24"/>
      <c r="R81" s="24"/>
      <c r="S81" s="24"/>
      <c r="T81" s="79"/>
      <c r="U81" s="24"/>
      <c r="V81" s="81"/>
      <c r="W81" s="95"/>
      <c r="X81" s="81"/>
      <c r="Y81" s="79"/>
      <c r="Z81" s="81" t="s">
        <v>68</v>
      </c>
      <c r="AA81" s="79"/>
      <c r="AB81" s="81"/>
      <c r="AC81" s="79"/>
      <c r="AD81" s="35"/>
    </row>
    <row r="82" spans="1:30">
      <c r="A82" s="47"/>
      <c r="B82" s="67"/>
      <c r="C82" s="57">
        <v>13</v>
      </c>
      <c r="D82" s="14" t="s">
        <v>196</v>
      </c>
      <c r="E82" s="26"/>
      <c r="F82" s="12" t="s">
        <v>197</v>
      </c>
      <c r="G82" s="10">
        <v>2</v>
      </c>
      <c r="H82" s="10">
        <v>2</v>
      </c>
      <c r="I82" s="10">
        <v>32</v>
      </c>
      <c r="J82" s="12">
        <v>24</v>
      </c>
      <c r="K82" s="12">
        <v>8</v>
      </c>
      <c r="L82" s="10" t="s">
        <v>140</v>
      </c>
      <c r="M82" s="10" t="s">
        <v>38</v>
      </c>
      <c r="N82" s="24" t="s">
        <v>39</v>
      </c>
      <c r="O82" s="10" t="s">
        <v>40</v>
      </c>
      <c r="P82" s="24"/>
      <c r="Q82" s="24"/>
      <c r="R82" s="24"/>
      <c r="S82" s="24"/>
      <c r="T82" s="79"/>
      <c r="U82" s="24"/>
      <c r="V82" s="81"/>
      <c r="W82" s="95"/>
      <c r="X82" s="81"/>
      <c r="Y82" s="79"/>
      <c r="Z82" s="81" t="s">
        <v>68</v>
      </c>
      <c r="AA82" s="79"/>
      <c r="AB82" s="81"/>
      <c r="AC82" s="79"/>
      <c r="AD82" s="35"/>
    </row>
    <row r="83" spans="1:30">
      <c r="A83" s="47"/>
      <c r="B83" s="175"/>
      <c r="C83" s="57">
        <v>14</v>
      </c>
      <c r="D83" s="14" t="s">
        <v>198</v>
      </c>
      <c r="E83" s="26"/>
      <c r="F83" s="12" t="s">
        <v>199</v>
      </c>
      <c r="G83" s="10">
        <v>2</v>
      </c>
      <c r="H83" s="12">
        <v>2</v>
      </c>
      <c r="I83" s="10">
        <v>32</v>
      </c>
      <c r="J83" s="12">
        <v>24</v>
      </c>
      <c r="K83" s="12">
        <v>8</v>
      </c>
      <c r="L83" s="10" t="s">
        <v>140</v>
      </c>
      <c r="M83" s="10" t="s">
        <v>38</v>
      </c>
      <c r="N83" s="24" t="s">
        <v>39</v>
      </c>
      <c r="O83" s="10" t="s">
        <v>40</v>
      </c>
      <c r="P83" s="24"/>
      <c r="Q83" s="24"/>
      <c r="R83" s="24"/>
      <c r="S83" s="24"/>
      <c r="T83" s="79"/>
      <c r="U83" s="24"/>
      <c r="V83" s="81"/>
      <c r="W83" s="92"/>
      <c r="X83" s="79"/>
      <c r="Y83" s="79"/>
      <c r="Z83" s="79"/>
      <c r="AA83" s="79"/>
      <c r="AB83" s="81" t="s">
        <v>68</v>
      </c>
      <c r="AC83" s="79"/>
      <c r="AD83" s="35"/>
    </row>
    <row r="84" spans="1:30">
      <c r="A84" s="47"/>
      <c r="B84" s="61" t="s">
        <v>200</v>
      </c>
      <c r="C84" s="62"/>
      <c r="D84" s="62"/>
      <c r="E84" s="62"/>
      <c r="F84" s="64"/>
      <c r="G84" s="59">
        <f>SUM(G70:G83)</f>
        <v>33.5</v>
      </c>
      <c r="H84" s="73"/>
      <c r="I84" s="59">
        <f>SUM(I70:I83)</f>
        <v>536</v>
      </c>
      <c r="J84" s="59">
        <f>SUM(J70:J83)</f>
        <v>262</v>
      </c>
      <c r="K84" s="59">
        <f>SUM(K70:K83)</f>
        <v>274</v>
      </c>
      <c r="L84" s="83"/>
      <c r="M84" s="83"/>
      <c r="N84" s="84"/>
      <c r="O84" s="73"/>
      <c r="P84" s="84"/>
      <c r="Q84" s="84"/>
      <c r="R84" s="84"/>
      <c r="S84" s="84"/>
      <c r="T84" s="91"/>
      <c r="U84" s="84"/>
      <c r="V84" s="82"/>
      <c r="W84" s="181"/>
      <c r="X84" s="91"/>
      <c r="Y84" s="91"/>
      <c r="Z84" s="91"/>
      <c r="AA84" s="91"/>
      <c r="AB84" s="91"/>
      <c r="AC84" s="91"/>
      <c r="AD84" s="35"/>
    </row>
    <row r="85" ht="20.25" spans="1:30">
      <c r="A85" s="47"/>
      <c r="B85" s="74" t="s">
        <v>201</v>
      </c>
      <c r="C85" s="75"/>
      <c r="D85" s="57" t="s">
        <v>202</v>
      </c>
      <c r="E85" s="76"/>
      <c r="F85" s="57" t="s">
        <v>5</v>
      </c>
      <c r="G85" s="57" t="s">
        <v>203</v>
      </c>
      <c r="H85" s="57"/>
      <c r="I85" s="57"/>
      <c r="J85" s="57"/>
      <c r="K85" s="57"/>
      <c r="L85" s="57" t="s">
        <v>8</v>
      </c>
      <c r="M85" s="57"/>
      <c r="N85" s="57" t="s">
        <v>10</v>
      </c>
      <c r="O85" s="57"/>
      <c r="P85" s="57" t="s">
        <v>204</v>
      </c>
      <c r="Q85" s="57" t="s">
        <v>205</v>
      </c>
      <c r="R85" s="57" t="s">
        <v>206</v>
      </c>
      <c r="S85" s="57" t="s">
        <v>207</v>
      </c>
      <c r="T85" s="57" t="s">
        <v>208</v>
      </c>
      <c r="U85" s="57" t="s">
        <v>14</v>
      </c>
      <c r="V85" s="57" t="s">
        <v>15</v>
      </c>
      <c r="W85" s="88" t="s">
        <v>16</v>
      </c>
      <c r="X85" s="79"/>
      <c r="Y85" s="79"/>
      <c r="Z85" s="79"/>
      <c r="AA85" s="79"/>
      <c r="AB85" s="79"/>
      <c r="AC85" s="79"/>
      <c r="AD85" s="35"/>
    </row>
    <row r="86" s="34" customFormat="1" ht="21" customHeight="1" spans="1:30">
      <c r="A86" s="47"/>
      <c r="B86" s="100"/>
      <c r="C86" s="75">
        <v>1</v>
      </c>
      <c r="D86" s="18" t="s">
        <v>209</v>
      </c>
      <c r="E86" s="18"/>
      <c r="F86" s="18"/>
      <c r="G86" s="101" t="s">
        <v>210</v>
      </c>
      <c r="H86" s="101"/>
      <c r="I86" s="101"/>
      <c r="J86" s="101"/>
      <c r="K86" s="101"/>
      <c r="L86" s="11">
        <v>0.5</v>
      </c>
      <c r="M86" s="23"/>
      <c r="N86" s="11">
        <v>8</v>
      </c>
      <c r="O86" s="23"/>
      <c r="P86" s="57" t="s">
        <v>79</v>
      </c>
      <c r="Q86" s="12" t="s">
        <v>211</v>
      </c>
      <c r="R86" s="148">
        <v>1</v>
      </c>
      <c r="S86" s="148"/>
      <c r="T86" s="148">
        <v>2</v>
      </c>
      <c r="U86" s="10" t="s">
        <v>38</v>
      </c>
      <c r="V86" s="12" t="s">
        <v>54</v>
      </c>
      <c r="W86" s="14" t="s">
        <v>212</v>
      </c>
      <c r="X86" s="79"/>
      <c r="Y86" s="79"/>
      <c r="Z86" s="79"/>
      <c r="AA86" s="79"/>
      <c r="AB86" s="79"/>
      <c r="AC86" s="79"/>
      <c r="AD86" s="35"/>
    </row>
    <row r="87" s="34" customFormat="1" ht="21" customHeight="1" spans="1:30">
      <c r="A87" s="47"/>
      <c r="B87" s="100"/>
      <c r="C87" s="75">
        <v>2</v>
      </c>
      <c r="D87" s="19" t="s">
        <v>213</v>
      </c>
      <c r="E87" s="27"/>
      <c r="F87" s="18"/>
      <c r="G87" s="102" t="s">
        <v>214</v>
      </c>
      <c r="H87" s="103"/>
      <c r="I87" s="103"/>
      <c r="J87" s="103"/>
      <c r="K87" s="129"/>
      <c r="L87" s="11">
        <v>1</v>
      </c>
      <c r="M87" s="23"/>
      <c r="N87" s="11">
        <v>16</v>
      </c>
      <c r="O87" s="23"/>
      <c r="P87" s="57" t="s">
        <v>79</v>
      </c>
      <c r="Q87" s="12" t="s">
        <v>211</v>
      </c>
      <c r="R87" s="148">
        <v>1</v>
      </c>
      <c r="S87" s="148"/>
      <c r="T87" s="148">
        <v>2</v>
      </c>
      <c r="U87" s="10" t="s">
        <v>38</v>
      </c>
      <c r="V87" s="12" t="s">
        <v>54</v>
      </c>
      <c r="W87" s="12" t="s">
        <v>145</v>
      </c>
      <c r="X87" s="79"/>
      <c r="Y87" s="79"/>
      <c r="Z87" s="79"/>
      <c r="AA87" s="79"/>
      <c r="AB87" s="79"/>
      <c r="AC87" s="79"/>
      <c r="AD87" s="35"/>
    </row>
    <row r="88" s="34" customFormat="1" ht="21" customHeight="1" spans="1:30">
      <c r="A88" s="47"/>
      <c r="B88" s="100"/>
      <c r="C88" s="75">
        <v>3</v>
      </c>
      <c r="D88" s="19" t="s">
        <v>215</v>
      </c>
      <c r="E88" s="27"/>
      <c r="F88" s="18"/>
      <c r="G88" s="102" t="s">
        <v>216</v>
      </c>
      <c r="H88" s="103"/>
      <c r="I88" s="103"/>
      <c r="J88" s="103"/>
      <c r="K88" s="129"/>
      <c r="L88" s="11">
        <v>2</v>
      </c>
      <c r="M88" s="23"/>
      <c r="N88" s="11">
        <v>32</v>
      </c>
      <c r="O88" s="23"/>
      <c r="P88" s="81" t="s">
        <v>79</v>
      </c>
      <c r="Q88" s="12" t="s">
        <v>211</v>
      </c>
      <c r="R88" s="148">
        <v>2</v>
      </c>
      <c r="S88" s="148"/>
      <c r="T88" s="148">
        <v>3</v>
      </c>
      <c r="U88" s="10" t="s">
        <v>38</v>
      </c>
      <c r="V88" s="12" t="s">
        <v>54</v>
      </c>
      <c r="W88" s="12" t="s">
        <v>145</v>
      </c>
      <c r="X88" s="79"/>
      <c r="Y88" s="79"/>
      <c r="Z88" s="79"/>
      <c r="AA88" s="79"/>
      <c r="AB88" s="79"/>
      <c r="AC88" s="79"/>
      <c r="AD88" s="35"/>
    </row>
    <row r="89" s="34" customFormat="1" ht="21" customHeight="1" spans="1:30">
      <c r="A89" s="47"/>
      <c r="B89" s="100"/>
      <c r="C89" s="75">
        <v>4</v>
      </c>
      <c r="D89" s="105" t="s">
        <v>217</v>
      </c>
      <c r="E89" s="105"/>
      <c r="F89" s="18"/>
      <c r="G89" s="106" t="s">
        <v>218</v>
      </c>
      <c r="H89" s="106"/>
      <c r="I89" s="106"/>
      <c r="J89" s="106"/>
      <c r="K89" s="106"/>
      <c r="L89" s="130">
        <v>1</v>
      </c>
      <c r="M89" s="131"/>
      <c r="N89" s="130">
        <v>16</v>
      </c>
      <c r="O89" s="131"/>
      <c r="P89" s="81" t="s">
        <v>79</v>
      </c>
      <c r="Q89" s="12" t="s">
        <v>211</v>
      </c>
      <c r="R89" s="149">
        <v>2</v>
      </c>
      <c r="S89" s="149"/>
      <c r="T89" s="149">
        <v>4</v>
      </c>
      <c r="U89" s="10" t="s">
        <v>38</v>
      </c>
      <c r="V89" s="12" t="s">
        <v>54</v>
      </c>
      <c r="W89" s="12" t="s">
        <v>181</v>
      </c>
      <c r="X89" s="79"/>
      <c r="Y89" s="79"/>
      <c r="Z89" s="79"/>
      <c r="AA89" s="79"/>
      <c r="AB89" s="79"/>
      <c r="AC89" s="79"/>
      <c r="AD89" s="35"/>
    </row>
    <row r="90" s="34" customFormat="1" ht="21" customHeight="1" spans="1:30">
      <c r="A90" s="47"/>
      <c r="B90" s="100"/>
      <c r="C90" s="75">
        <v>5</v>
      </c>
      <c r="D90" s="107" t="s">
        <v>219</v>
      </c>
      <c r="E90" s="108"/>
      <c r="F90" s="18"/>
      <c r="G90" s="176" t="s">
        <v>220</v>
      </c>
      <c r="H90" s="177"/>
      <c r="I90" s="177"/>
      <c r="J90" s="177"/>
      <c r="K90" s="179"/>
      <c r="L90" s="130">
        <v>1</v>
      </c>
      <c r="M90" s="131"/>
      <c r="N90" s="130">
        <v>16</v>
      </c>
      <c r="O90" s="131"/>
      <c r="P90" s="81" t="s">
        <v>79</v>
      </c>
      <c r="Q90" s="12" t="s">
        <v>211</v>
      </c>
      <c r="R90" s="149">
        <v>1</v>
      </c>
      <c r="S90" s="149"/>
      <c r="T90" s="149">
        <v>4</v>
      </c>
      <c r="U90" s="10" t="s">
        <v>38</v>
      </c>
      <c r="V90" s="12" t="s">
        <v>54</v>
      </c>
      <c r="W90" s="12" t="s">
        <v>154</v>
      </c>
      <c r="X90" s="79"/>
      <c r="Y90" s="79"/>
      <c r="Z90" s="79"/>
      <c r="AA90" s="79"/>
      <c r="AB90" s="79"/>
      <c r="AC90" s="79"/>
      <c r="AD90" s="35"/>
    </row>
    <row r="91" spans="1:30">
      <c r="A91" s="47"/>
      <c r="B91" s="100"/>
      <c r="C91" s="75">
        <v>6</v>
      </c>
      <c r="D91" s="107" t="s">
        <v>221</v>
      </c>
      <c r="E91" s="108"/>
      <c r="F91" s="18"/>
      <c r="G91" s="92" t="s">
        <v>222</v>
      </c>
      <c r="H91" s="111"/>
      <c r="I91" s="111"/>
      <c r="J91" s="111"/>
      <c r="K91" s="133"/>
      <c r="L91" s="11">
        <v>1</v>
      </c>
      <c r="M91" s="23"/>
      <c r="N91" s="11">
        <v>16</v>
      </c>
      <c r="O91" s="23"/>
      <c r="P91" s="57" t="s">
        <v>79</v>
      </c>
      <c r="Q91" s="12" t="s">
        <v>211</v>
      </c>
      <c r="R91" s="148">
        <v>2</v>
      </c>
      <c r="S91" s="148"/>
      <c r="T91" s="148">
        <v>5</v>
      </c>
      <c r="U91" s="10" t="s">
        <v>38</v>
      </c>
      <c r="V91" s="12" t="s">
        <v>54</v>
      </c>
      <c r="W91" s="12" t="s">
        <v>145</v>
      </c>
      <c r="X91" s="79"/>
      <c r="Y91" s="79"/>
      <c r="Z91" s="79"/>
      <c r="AA91" s="79"/>
      <c r="AB91" s="79"/>
      <c r="AC91" s="79"/>
      <c r="AD91" s="35"/>
    </row>
    <row r="92" s="34" customFormat="1" spans="1:30">
      <c r="A92" s="47"/>
      <c r="B92" s="100"/>
      <c r="C92" s="75">
        <v>7</v>
      </c>
      <c r="D92" s="107" t="s">
        <v>223</v>
      </c>
      <c r="E92" s="108"/>
      <c r="F92" s="18"/>
      <c r="G92" s="109" t="s">
        <v>224</v>
      </c>
      <c r="H92" s="110"/>
      <c r="I92" s="110"/>
      <c r="J92" s="110"/>
      <c r="K92" s="132"/>
      <c r="L92" s="130">
        <v>1</v>
      </c>
      <c r="M92" s="131"/>
      <c r="N92" s="130">
        <v>16</v>
      </c>
      <c r="O92" s="131"/>
      <c r="P92" s="81" t="s">
        <v>79</v>
      </c>
      <c r="Q92" s="12" t="s">
        <v>211</v>
      </c>
      <c r="R92" s="149">
        <v>2</v>
      </c>
      <c r="S92" s="149"/>
      <c r="T92" s="149">
        <v>5</v>
      </c>
      <c r="U92" s="150" t="s">
        <v>38</v>
      </c>
      <c r="V92" s="12" t="s">
        <v>54</v>
      </c>
      <c r="W92" s="12" t="s">
        <v>145</v>
      </c>
      <c r="X92" s="79"/>
      <c r="Y92" s="79"/>
      <c r="Z92" s="79"/>
      <c r="AA92" s="79"/>
      <c r="AB92" s="79"/>
      <c r="AC92" s="79"/>
      <c r="AD92" s="35"/>
    </row>
    <row r="93" s="34" customFormat="1" ht="20.25" spans="1:30">
      <c r="A93" s="47"/>
      <c r="B93" s="100"/>
      <c r="C93" s="75">
        <v>8</v>
      </c>
      <c r="D93" s="107" t="s">
        <v>225</v>
      </c>
      <c r="E93" s="108"/>
      <c r="F93" s="178"/>
      <c r="G93" s="107" t="s">
        <v>226</v>
      </c>
      <c r="H93" s="112"/>
      <c r="I93" s="112"/>
      <c r="J93" s="112"/>
      <c r="K93" s="108"/>
      <c r="L93" s="130">
        <v>1</v>
      </c>
      <c r="M93" s="131"/>
      <c r="N93" s="130">
        <v>16</v>
      </c>
      <c r="O93" s="131"/>
      <c r="P93" s="81" t="s">
        <v>79</v>
      </c>
      <c r="Q93" s="12" t="s">
        <v>211</v>
      </c>
      <c r="R93" s="149">
        <v>2</v>
      </c>
      <c r="S93" s="149"/>
      <c r="T93" s="149">
        <v>6</v>
      </c>
      <c r="U93" s="150" t="s">
        <v>38</v>
      </c>
      <c r="V93" s="12" t="s">
        <v>54</v>
      </c>
      <c r="W93" s="12" t="s">
        <v>181</v>
      </c>
      <c r="X93" s="79"/>
      <c r="Y93" s="79"/>
      <c r="Z93" s="79"/>
      <c r="AA93" s="79"/>
      <c r="AB93" s="79"/>
      <c r="AC93" s="79"/>
      <c r="AD93" s="35"/>
    </row>
    <row r="94" spans="1:30">
      <c r="A94" s="47"/>
      <c r="B94" s="100"/>
      <c r="C94" s="75">
        <v>9</v>
      </c>
      <c r="D94" s="107" t="s">
        <v>227</v>
      </c>
      <c r="E94" s="108"/>
      <c r="F94" s="18" t="s">
        <v>228</v>
      </c>
      <c r="G94" s="109" t="s">
        <v>229</v>
      </c>
      <c r="H94" s="110"/>
      <c r="I94" s="110"/>
      <c r="J94" s="110"/>
      <c r="K94" s="132"/>
      <c r="L94" s="130">
        <v>1</v>
      </c>
      <c r="M94" s="131"/>
      <c r="N94" s="130">
        <v>16</v>
      </c>
      <c r="O94" s="131"/>
      <c r="P94" s="81" t="s">
        <v>79</v>
      </c>
      <c r="Q94" s="12" t="s">
        <v>211</v>
      </c>
      <c r="R94" s="149">
        <v>2</v>
      </c>
      <c r="S94" s="149"/>
      <c r="T94" s="149">
        <v>6</v>
      </c>
      <c r="U94" s="150" t="s">
        <v>38</v>
      </c>
      <c r="V94" s="12" t="s">
        <v>54</v>
      </c>
      <c r="W94" s="14" t="s">
        <v>145</v>
      </c>
      <c r="X94" s="79"/>
      <c r="Y94" s="79"/>
      <c r="Z94" s="79"/>
      <c r="AA94" s="79"/>
      <c r="AB94" s="79"/>
      <c r="AC94" s="79"/>
      <c r="AD94" s="35"/>
    </row>
    <row r="95" s="35" customFormat="1" ht="20.25" spans="1:29">
      <c r="A95" s="47"/>
      <c r="B95" s="100"/>
      <c r="C95" s="75">
        <v>10</v>
      </c>
      <c r="D95" s="22" t="s">
        <v>230</v>
      </c>
      <c r="E95" s="29"/>
      <c r="F95" s="18" t="s">
        <v>231</v>
      </c>
      <c r="G95" s="115" t="s">
        <v>232</v>
      </c>
      <c r="H95" s="116"/>
      <c r="I95" s="116"/>
      <c r="J95" s="116"/>
      <c r="K95" s="134"/>
      <c r="L95" s="135">
        <v>4</v>
      </c>
      <c r="M95" s="136"/>
      <c r="N95" s="135">
        <v>180</v>
      </c>
      <c r="O95" s="136"/>
      <c r="P95" s="137" t="s">
        <v>79</v>
      </c>
      <c r="Q95" s="12" t="s">
        <v>211</v>
      </c>
      <c r="R95" s="152">
        <v>8</v>
      </c>
      <c r="S95" s="152"/>
      <c r="T95" s="152">
        <v>10</v>
      </c>
      <c r="U95" s="153" t="s">
        <v>38</v>
      </c>
      <c r="V95" s="12" t="s">
        <v>54</v>
      </c>
      <c r="W95" s="14" t="s">
        <v>212</v>
      </c>
      <c r="X95" s="79"/>
      <c r="Y95" s="79"/>
      <c r="Z95" s="79"/>
      <c r="AA95" s="79"/>
      <c r="AB95" s="79"/>
      <c r="AC95" s="79"/>
    </row>
    <row r="96" ht="14" customHeight="1" spans="1:30">
      <c r="A96" s="47"/>
      <c r="B96" s="74"/>
      <c r="C96" s="75">
        <v>11</v>
      </c>
      <c r="D96" s="18" t="s">
        <v>233</v>
      </c>
      <c r="E96" s="30"/>
      <c r="F96" s="18" t="s">
        <v>234</v>
      </c>
      <c r="G96" s="117" t="s">
        <v>235</v>
      </c>
      <c r="H96" s="117"/>
      <c r="I96" s="117"/>
      <c r="J96" s="117"/>
      <c r="K96" s="117"/>
      <c r="L96" s="11">
        <v>10</v>
      </c>
      <c r="M96" s="23"/>
      <c r="N96" s="138">
        <v>160</v>
      </c>
      <c r="O96" s="139"/>
      <c r="P96" s="57" t="s">
        <v>79</v>
      </c>
      <c r="Q96" s="10" t="s">
        <v>236</v>
      </c>
      <c r="R96" s="80">
        <v>8</v>
      </c>
      <c r="S96" s="148"/>
      <c r="T96" s="148">
        <v>10</v>
      </c>
      <c r="U96" s="10" t="s">
        <v>38</v>
      </c>
      <c r="V96" s="12" t="s">
        <v>39</v>
      </c>
      <c r="W96" s="14" t="s">
        <v>237</v>
      </c>
      <c r="X96" s="79"/>
      <c r="Y96" s="79"/>
      <c r="Z96" s="79"/>
      <c r="AA96" s="79"/>
      <c r="AB96" s="79"/>
      <c r="AC96" s="79"/>
      <c r="AD96" s="35"/>
    </row>
    <row r="97" spans="1:30">
      <c r="A97" s="47"/>
      <c r="B97" s="118" t="s">
        <v>238</v>
      </c>
      <c r="C97" s="118"/>
      <c r="D97" s="118"/>
      <c r="E97" s="119"/>
      <c r="F97" s="118"/>
      <c r="G97" s="118"/>
      <c r="H97" s="118"/>
      <c r="I97" s="118"/>
      <c r="J97" s="118"/>
      <c r="K97" s="118"/>
      <c r="L97" s="61">
        <f>SUM(L86:M96)</f>
        <v>23.5</v>
      </c>
      <c r="M97" s="64"/>
      <c r="N97" s="61">
        <f>SUM(N86:O96)</f>
        <v>492</v>
      </c>
      <c r="O97" s="64"/>
      <c r="P97" s="59" t="s">
        <v>76</v>
      </c>
      <c r="Q97" s="59" t="s">
        <v>76</v>
      </c>
      <c r="R97" s="59" t="s">
        <v>76</v>
      </c>
      <c r="S97" s="59" t="s">
        <v>76</v>
      </c>
      <c r="T97" s="59" t="s">
        <v>76</v>
      </c>
      <c r="U97" s="59" t="s">
        <v>76</v>
      </c>
      <c r="V97" s="59" t="s">
        <v>76</v>
      </c>
      <c r="W97" s="61" t="s">
        <v>76</v>
      </c>
      <c r="X97" s="91"/>
      <c r="Y97" s="91"/>
      <c r="Z97" s="91"/>
      <c r="AA97" s="91"/>
      <c r="AB97" s="91"/>
      <c r="AC97" s="91"/>
      <c r="AD97" s="35"/>
    </row>
    <row r="98" s="34" customFormat="1" spans="1:30">
      <c r="A98" s="47"/>
      <c r="B98" s="67" t="s">
        <v>239</v>
      </c>
      <c r="C98" s="75">
        <v>1</v>
      </c>
      <c r="D98" s="51" t="s">
        <v>240</v>
      </c>
      <c r="E98" s="31" t="s">
        <v>241</v>
      </c>
      <c r="F98" s="12" t="s">
        <v>242</v>
      </c>
      <c r="G98" s="10">
        <v>2</v>
      </c>
      <c r="H98" s="10">
        <v>2</v>
      </c>
      <c r="I98" s="10">
        <v>32</v>
      </c>
      <c r="J98" s="12">
        <v>16</v>
      </c>
      <c r="K98" s="12">
        <v>16</v>
      </c>
      <c r="L98" s="10" t="s">
        <v>140</v>
      </c>
      <c r="M98" s="50" t="s">
        <v>243</v>
      </c>
      <c r="N98" s="13" t="s">
        <v>244</v>
      </c>
      <c r="O98" s="25"/>
      <c r="P98" s="57"/>
      <c r="Q98" s="79"/>
      <c r="R98" s="79"/>
      <c r="S98" s="79"/>
      <c r="T98" s="12"/>
      <c r="U98" s="12"/>
      <c r="V98" s="12"/>
      <c r="W98" s="14"/>
      <c r="X98" s="79"/>
      <c r="Y98" s="81" t="s">
        <v>68</v>
      </c>
      <c r="Z98" s="12"/>
      <c r="AA98" s="12"/>
      <c r="AB98" s="12"/>
      <c r="AC98" s="79"/>
      <c r="AD98" s="35"/>
    </row>
    <row r="99" s="34" customFormat="1" spans="1:30">
      <c r="A99" s="47"/>
      <c r="B99" s="67"/>
      <c r="C99" s="75">
        <v>2</v>
      </c>
      <c r="D99" s="51"/>
      <c r="E99" s="32" t="s">
        <v>245</v>
      </c>
      <c r="F99" s="12" t="s">
        <v>246</v>
      </c>
      <c r="G99" s="10">
        <v>2</v>
      </c>
      <c r="H99" s="10">
        <v>2</v>
      </c>
      <c r="I99" s="10">
        <v>32</v>
      </c>
      <c r="J99" s="12">
        <v>16</v>
      </c>
      <c r="K99" s="12">
        <v>16</v>
      </c>
      <c r="L99" s="10" t="s">
        <v>140</v>
      </c>
      <c r="M99" s="51"/>
      <c r="N99" s="140"/>
      <c r="O99" s="141"/>
      <c r="P99" s="57"/>
      <c r="Q99" s="79"/>
      <c r="R99" s="79"/>
      <c r="S99" s="79"/>
      <c r="T99" s="12"/>
      <c r="U99" s="12"/>
      <c r="V99" s="79"/>
      <c r="W99" s="79"/>
      <c r="X99" s="79"/>
      <c r="Y99" s="57"/>
      <c r="Z99" s="81" t="s">
        <v>68</v>
      </c>
      <c r="AA99" s="79"/>
      <c r="AB99" s="81"/>
      <c r="AC99" s="79"/>
      <c r="AD99" s="35"/>
    </row>
    <row r="100" s="34" customFormat="1" spans="1:30">
      <c r="A100" s="47"/>
      <c r="B100" s="67"/>
      <c r="C100" s="75">
        <v>3</v>
      </c>
      <c r="D100" s="51"/>
      <c r="E100" s="12" t="s">
        <v>247</v>
      </c>
      <c r="F100" s="12" t="s">
        <v>248</v>
      </c>
      <c r="G100" s="10">
        <v>2</v>
      </c>
      <c r="H100" s="10">
        <v>2</v>
      </c>
      <c r="I100" s="10">
        <v>32</v>
      </c>
      <c r="J100" s="12">
        <v>16</v>
      </c>
      <c r="K100" s="12">
        <v>16</v>
      </c>
      <c r="L100" s="10" t="s">
        <v>140</v>
      </c>
      <c r="M100" s="51"/>
      <c r="N100" s="140"/>
      <c r="O100" s="141"/>
      <c r="P100" s="57"/>
      <c r="Q100" s="79"/>
      <c r="R100" s="79"/>
      <c r="S100" s="79"/>
      <c r="T100" s="12"/>
      <c r="U100" s="12"/>
      <c r="V100" s="79"/>
      <c r="W100" s="79"/>
      <c r="X100" s="79"/>
      <c r="Y100" s="57"/>
      <c r="Z100" s="81" t="s">
        <v>68</v>
      </c>
      <c r="AA100" s="79"/>
      <c r="AB100" s="81"/>
      <c r="AC100" s="79"/>
      <c r="AD100" s="35"/>
    </row>
    <row r="101" s="34" customFormat="1" ht="13" customHeight="1" spans="1:30">
      <c r="A101" s="47"/>
      <c r="B101" s="67"/>
      <c r="C101" s="75">
        <v>4</v>
      </c>
      <c r="D101" s="51"/>
      <c r="E101" s="12" t="s">
        <v>249</v>
      </c>
      <c r="F101" s="12" t="s">
        <v>250</v>
      </c>
      <c r="G101" s="10">
        <v>2</v>
      </c>
      <c r="H101" s="10">
        <v>2</v>
      </c>
      <c r="I101" s="10">
        <v>32</v>
      </c>
      <c r="J101" s="12">
        <v>16</v>
      </c>
      <c r="K101" s="12">
        <v>16</v>
      </c>
      <c r="L101" s="10" t="s">
        <v>140</v>
      </c>
      <c r="M101" s="51"/>
      <c r="N101" s="140"/>
      <c r="O101" s="141"/>
      <c r="P101" s="57"/>
      <c r="Q101" s="79"/>
      <c r="R101" s="79"/>
      <c r="S101" s="79"/>
      <c r="T101" s="12"/>
      <c r="U101" s="12"/>
      <c r="V101" s="12"/>
      <c r="W101" s="14"/>
      <c r="X101" s="79"/>
      <c r="Y101" s="81" t="s">
        <v>68</v>
      </c>
      <c r="Z101" s="81"/>
      <c r="AA101" s="79"/>
      <c r="AB101" s="12"/>
      <c r="AC101" s="79"/>
      <c r="AD101" s="35"/>
    </row>
    <row r="102" s="34" customFormat="1" spans="1:30">
      <c r="A102" s="47"/>
      <c r="B102" s="67"/>
      <c r="C102" s="75">
        <v>5</v>
      </c>
      <c r="D102" s="51"/>
      <c r="E102" s="12" t="s">
        <v>251</v>
      </c>
      <c r="F102" s="12" t="s">
        <v>252</v>
      </c>
      <c r="G102" s="10">
        <v>2</v>
      </c>
      <c r="H102" s="10">
        <v>2</v>
      </c>
      <c r="I102" s="10">
        <v>32</v>
      </c>
      <c r="J102" s="12">
        <v>16</v>
      </c>
      <c r="K102" s="12">
        <v>16</v>
      </c>
      <c r="L102" s="10" t="s">
        <v>140</v>
      </c>
      <c r="M102" s="51"/>
      <c r="N102" s="140"/>
      <c r="O102" s="141"/>
      <c r="P102" s="57"/>
      <c r="Q102" s="79"/>
      <c r="R102" s="79"/>
      <c r="S102" s="79"/>
      <c r="T102" s="12"/>
      <c r="U102" s="12"/>
      <c r="V102" s="79"/>
      <c r="W102" s="79"/>
      <c r="X102" s="79"/>
      <c r="Y102" s="81" t="s">
        <v>68</v>
      </c>
      <c r="Z102" s="81"/>
      <c r="AA102" s="79"/>
      <c r="AB102" s="12"/>
      <c r="AC102" s="79"/>
      <c r="AD102" s="35"/>
    </row>
    <row r="103" s="34" customFormat="1" spans="1:30">
      <c r="A103" s="47"/>
      <c r="B103" s="67"/>
      <c r="C103" s="75">
        <v>6</v>
      </c>
      <c r="D103" s="51"/>
      <c r="E103" s="12" t="s">
        <v>253</v>
      </c>
      <c r="F103" s="12" t="s">
        <v>254</v>
      </c>
      <c r="G103" s="10">
        <v>2</v>
      </c>
      <c r="H103" s="10">
        <v>2</v>
      </c>
      <c r="I103" s="10">
        <v>32</v>
      </c>
      <c r="J103" s="12">
        <v>16</v>
      </c>
      <c r="K103" s="12">
        <v>16</v>
      </c>
      <c r="L103" s="10" t="s">
        <v>140</v>
      </c>
      <c r="M103" s="51"/>
      <c r="N103" s="140"/>
      <c r="O103" s="141"/>
      <c r="P103" s="57"/>
      <c r="Q103" s="79"/>
      <c r="R103" s="79"/>
      <c r="S103" s="79"/>
      <c r="T103" s="12"/>
      <c r="U103" s="12"/>
      <c r="V103" s="79"/>
      <c r="W103" s="79"/>
      <c r="X103" s="79"/>
      <c r="Y103" s="57"/>
      <c r="Z103" s="79"/>
      <c r="AA103" s="12"/>
      <c r="AB103" s="81" t="s">
        <v>68</v>
      </c>
      <c r="AC103" s="79"/>
      <c r="AD103" s="35"/>
    </row>
    <row r="104" s="34" customFormat="1" customHeight="1" spans="1:30">
      <c r="A104" s="47"/>
      <c r="B104" s="67"/>
      <c r="C104" s="75">
        <v>7</v>
      </c>
      <c r="D104" s="51"/>
      <c r="E104" s="12" t="s">
        <v>255</v>
      </c>
      <c r="F104" s="12" t="s">
        <v>256</v>
      </c>
      <c r="G104" s="10">
        <v>2</v>
      </c>
      <c r="H104" s="10">
        <v>2</v>
      </c>
      <c r="I104" s="10">
        <v>32</v>
      </c>
      <c r="J104" s="12">
        <v>16</v>
      </c>
      <c r="K104" s="12">
        <v>16</v>
      </c>
      <c r="L104" s="10" t="s">
        <v>140</v>
      </c>
      <c r="M104" s="51"/>
      <c r="N104" s="140"/>
      <c r="O104" s="141"/>
      <c r="P104" s="12"/>
      <c r="Q104" s="12"/>
      <c r="R104" s="12"/>
      <c r="S104" s="12"/>
      <c r="T104" s="12"/>
      <c r="U104" s="12"/>
      <c r="V104" s="12"/>
      <c r="W104" s="14"/>
      <c r="X104" s="79"/>
      <c r="Y104" s="79"/>
      <c r="Z104" s="57"/>
      <c r="AA104" s="79"/>
      <c r="AB104" s="81" t="s">
        <v>68</v>
      </c>
      <c r="AC104" s="79"/>
      <c r="AD104" s="35"/>
    </row>
    <row r="105" s="34" customFormat="1" customHeight="1" spans="1:30">
      <c r="A105" s="47"/>
      <c r="B105" s="67"/>
      <c r="C105" s="75">
        <v>8</v>
      </c>
      <c r="D105" s="51"/>
      <c r="E105" s="12" t="s">
        <v>257</v>
      </c>
      <c r="F105" s="12"/>
      <c r="G105" s="10">
        <v>2</v>
      </c>
      <c r="H105" s="10">
        <v>2</v>
      </c>
      <c r="I105" s="10">
        <v>32</v>
      </c>
      <c r="J105" s="12">
        <v>16</v>
      </c>
      <c r="K105" s="12">
        <v>16</v>
      </c>
      <c r="L105" s="10" t="s">
        <v>140</v>
      </c>
      <c r="M105" s="51"/>
      <c r="N105" s="140"/>
      <c r="O105" s="141"/>
      <c r="P105" s="12"/>
      <c r="Q105" s="12"/>
      <c r="R105" s="12"/>
      <c r="S105" s="12"/>
      <c r="T105" s="12"/>
      <c r="U105" s="12"/>
      <c r="V105" s="12"/>
      <c r="W105" s="14"/>
      <c r="X105" s="79"/>
      <c r="Y105" s="79"/>
      <c r="Z105" s="57"/>
      <c r="AA105" s="79"/>
      <c r="AB105" s="81" t="s">
        <v>68</v>
      </c>
      <c r="AC105" s="79"/>
      <c r="AD105" s="35"/>
    </row>
    <row r="106" s="34" customFormat="1" customHeight="1" spans="1:30">
      <c r="A106" s="47"/>
      <c r="B106" s="67"/>
      <c r="C106" s="75">
        <v>9</v>
      </c>
      <c r="D106" s="49"/>
      <c r="E106" s="12" t="s">
        <v>258</v>
      </c>
      <c r="F106" s="12" t="s">
        <v>259</v>
      </c>
      <c r="G106" s="10">
        <v>2</v>
      </c>
      <c r="H106" s="10">
        <v>2</v>
      </c>
      <c r="I106" s="10">
        <v>32</v>
      </c>
      <c r="J106" s="12">
        <v>16</v>
      </c>
      <c r="K106" s="12">
        <v>16</v>
      </c>
      <c r="L106" s="10" t="s">
        <v>140</v>
      </c>
      <c r="M106" s="51"/>
      <c r="N106" s="140"/>
      <c r="O106" s="141"/>
      <c r="P106" s="12"/>
      <c r="Q106" s="12"/>
      <c r="R106" s="12"/>
      <c r="S106" s="12"/>
      <c r="T106" s="12"/>
      <c r="U106" s="12"/>
      <c r="V106" s="12"/>
      <c r="W106" s="14"/>
      <c r="X106" s="79"/>
      <c r="Y106" s="79"/>
      <c r="Z106" s="57" t="s">
        <v>68</v>
      </c>
      <c r="AA106" s="79"/>
      <c r="AB106" s="81" t="s">
        <v>56</v>
      </c>
      <c r="AC106" s="79"/>
      <c r="AD106" s="35"/>
    </row>
    <row r="107" s="35" customFormat="1" customHeight="1" spans="1:29">
      <c r="A107" s="52"/>
      <c r="B107" s="52"/>
      <c r="C107" s="75">
        <v>10</v>
      </c>
      <c r="D107" s="50" t="s">
        <v>260</v>
      </c>
      <c r="E107" s="12" t="s">
        <v>261</v>
      </c>
      <c r="F107" s="12" t="s">
        <v>262</v>
      </c>
      <c r="G107" s="10">
        <v>2</v>
      </c>
      <c r="H107" s="10">
        <v>2</v>
      </c>
      <c r="I107" s="10">
        <v>32</v>
      </c>
      <c r="J107" s="12">
        <v>16</v>
      </c>
      <c r="K107" s="12">
        <v>16</v>
      </c>
      <c r="L107" s="10" t="s">
        <v>140</v>
      </c>
      <c r="M107" s="51"/>
      <c r="N107" s="140"/>
      <c r="O107" s="141"/>
      <c r="P107" s="12"/>
      <c r="Q107" s="12"/>
      <c r="R107" s="12"/>
      <c r="S107" s="12"/>
      <c r="T107" s="12"/>
      <c r="U107" s="12"/>
      <c r="V107" s="12"/>
      <c r="W107" s="14" t="s">
        <v>68</v>
      </c>
      <c r="X107" s="79"/>
      <c r="Y107" s="81" t="s">
        <v>56</v>
      </c>
      <c r="Z107" s="12"/>
      <c r="AA107" s="12"/>
      <c r="AB107" s="12"/>
      <c r="AC107" s="79"/>
    </row>
    <row r="108" s="35" customFormat="1" customHeight="1" spans="1:29">
      <c r="A108" s="52"/>
      <c r="B108" s="52"/>
      <c r="C108" s="75">
        <v>11</v>
      </c>
      <c r="D108" s="51"/>
      <c r="E108" s="12" t="s">
        <v>263</v>
      </c>
      <c r="F108" s="12" t="s">
        <v>264</v>
      </c>
      <c r="G108" s="10">
        <v>2</v>
      </c>
      <c r="H108" s="10">
        <v>2</v>
      </c>
      <c r="I108" s="10">
        <v>32</v>
      </c>
      <c r="J108" s="12">
        <v>16</v>
      </c>
      <c r="K108" s="12">
        <v>16</v>
      </c>
      <c r="L108" s="10" t="s">
        <v>140</v>
      </c>
      <c r="M108" s="51"/>
      <c r="N108" s="140"/>
      <c r="O108" s="141"/>
      <c r="P108" s="12"/>
      <c r="Q108" s="12"/>
      <c r="R108" s="12"/>
      <c r="S108" s="12" t="s">
        <v>68</v>
      </c>
      <c r="T108" s="12"/>
      <c r="U108" s="12"/>
      <c r="V108" s="12"/>
      <c r="W108" s="14"/>
      <c r="X108" s="79"/>
      <c r="Y108" s="57"/>
      <c r="Z108" s="79"/>
      <c r="AA108" s="79"/>
      <c r="AB108" s="81"/>
      <c r="AC108" s="79"/>
    </row>
    <row r="109" s="35" customFormat="1" customHeight="1" spans="1:29">
      <c r="A109" s="52"/>
      <c r="B109" s="52"/>
      <c r="C109" s="75">
        <v>12</v>
      </c>
      <c r="D109" s="51"/>
      <c r="E109" s="12" t="s">
        <v>265</v>
      </c>
      <c r="F109" s="12" t="s">
        <v>266</v>
      </c>
      <c r="G109" s="10">
        <v>2</v>
      </c>
      <c r="H109" s="10">
        <v>2</v>
      </c>
      <c r="I109" s="10">
        <v>32</v>
      </c>
      <c r="J109" s="12">
        <v>16</v>
      </c>
      <c r="K109" s="12">
        <v>16</v>
      </c>
      <c r="L109" s="10" t="s">
        <v>140</v>
      </c>
      <c r="M109" s="51"/>
      <c r="N109" s="140"/>
      <c r="O109" s="141"/>
      <c r="P109" s="12"/>
      <c r="Q109" s="12"/>
      <c r="R109" s="12"/>
      <c r="S109" s="12"/>
      <c r="T109" s="12"/>
      <c r="U109" s="12"/>
      <c r="V109" s="12"/>
      <c r="W109" s="14"/>
      <c r="X109" s="79"/>
      <c r="Y109" s="57"/>
      <c r="Z109" s="79"/>
      <c r="AA109" s="79"/>
      <c r="AB109" s="81" t="s">
        <v>68</v>
      </c>
      <c r="AC109" s="79"/>
    </row>
    <row r="110" s="35" customFormat="1" customHeight="1" spans="1:29">
      <c r="A110" s="52"/>
      <c r="B110" s="52"/>
      <c r="C110" s="75">
        <v>13</v>
      </c>
      <c r="D110" s="51"/>
      <c r="E110" s="12" t="s">
        <v>267</v>
      </c>
      <c r="F110" s="12"/>
      <c r="G110" s="10">
        <v>2</v>
      </c>
      <c r="H110" s="10">
        <v>2</v>
      </c>
      <c r="I110" s="10">
        <v>32</v>
      </c>
      <c r="J110" s="12">
        <v>16</v>
      </c>
      <c r="K110" s="12">
        <v>16</v>
      </c>
      <c r="L110" s="10" t="s">
        <v>140</v>
      </c>
      <c r="M110" s="51"/>
      <c r="N110" s="140"/>
      <c r="O110" s="141"/>
      <c r="P110" s="12"/>
      <c r="Q110" s="12"/>
      <c r="R110" s="12"/>
      <c r="S110" s="12"/>
      <c r="T110" s="12"/>
      <c r="U110" s="12"/>
      <c r="V110" s="12"/>
      <c r="W110" s="14"/>
      <c r="X110" s="79"/>
      <c r="Y110" s="57" t="s">
        <v>68</v>
      </c>
      <c r="Z110" s="57"/>
      <c r="AA110" s="79"/>
      <c r="AB110" s="81"/>
      <c r="AC110" s="79"/>
    </row>
    <row r="111" s="35" customFormat="1" customHeight="1" spans="1:29">
      <c r="A111" s="52"/>
      <c r="B111" s="52"/>
      <c r="C111" s="75">
        <v>14</v>
      </c>
      <c r="D111" s="51"/>
      <c r="E111" s="12" t="s">
        <v>268</v>
      </c>
      <c r="F111" s="12"/>
      <c r="G111" s="10">
        <v>2</v>
      </c>
      <c r="H111" s="10">
        <v>2</v>
      </c>
      <c r="I111" s="10">
        <v>32</v>
      </c>
      <c r="J111" s="12">
        <v>16</v>
      </c>
      <c r="K111" s="12">
        <v>16</v>
      </c>
      <c r="L111" s="10" t="s">
        <v>140</v>
      </c>
      <c r="M111" s="51"/>
      <c r="N111" s="140"/>
      <c r="O111" s="141"/>
      <c r="P111" s="12"/>
      <c r="Q111" s="12"/>
      <c r="R111" s="12"/>
      <c r="S111" s="12"/>
      <c r="T111" s="12"/>
      <c r="U111" s="12"/>
      <c r="V111" s="12"/>
      <c r="W111" s="14"/>
      <c r="X111" s="79"/>
      <c r="Y111" s="57"/>
      <c r="Z111" s="57" t="s">
        <v>68</v>
      </c>
      <c r="AA111" s="79"/>
      <c r="AB111" s="81" t="s">
        <v>56</v>
      </c>
      <c r="AC111" s="79"/>
    </row>
    <row r="112" s="35" customFormat="1" customHeight="1" spans="1:29">
      <c r="A112" s="52"/>
      <c r="B112" s="52"/>
      <c r="C112" s="75">
        <v>15</v>
      </c>
      <c r="D112" s="51"/>
      <c r="E112" s="12" t="s">
        <v>269</v>
      </c>
      <c r="F112" s="12" t="s">
        <v>270</v>
      </c>
      <c r="G112" s="10">
        <v>2</v>
      </c>
      <c r="H112" s="10">
        <v>2</v>
      </c>
      <c r="I112" s="10">
        <v>32</v>
      </c>
      <c r="J112" s="12">
        <v>16</v>
      </c>
      <c r="K112" s="12">
        <v>16</v>
      </c>
      <c r="L112" s="10" t="s">
        <v>140</v>
      </c>
      <c r="M112" s="51"/>
      <c r="N112" s="140"/>
      <c r="O112" s="141"/>
      <c r="P112" s="12"/>
      <c r="Q112" s="12"/>
      <c r="R112" s="12"/>
      <c r="S112" s="12"/>
      <c r="T112" s="12"/>
      <c r="U112" s="12"/>
      <c r="V112" s="12"/>
      <c r="W112" s="14" t="s">
        <v>68</v>
      </c>
      <c r="X112" s="79"/>
      <c r="Y112" s="81"/>
      <c r="Z112" s="81" t="s">
        <v>56</v>
      </c>
      <c r="AA112" s="79"/>
      <c r="AB112" s="12"/>
      <c r="AC112" s="79"/>
    </row>
    <row r="113" s="35" customFormat="1" customHeight="1" spans="1:29">
      <c r="A113" s="52"/>
      <c r="B113" s="52"/>
      <c r="C113" s="75">
        <v>16</v>
      </c>
      <c r="D113" s="51"/>
      <c r="E113" s="12" t="s">
        <v>271</v>
      </c>
      <c r="F113" s="12" t="s">
        <v>272</v>
      </c>
      <c r="G113" s="10">
        <v>2</v>
      </c>
      <c r="H113" s="10">
        <v>2</v>
      </c>
      <c r="I113" s="10">
        <v>32</v>
      </c>
      <c r="J113" s="12">
        <v>16</v>
      </c>
      <c r="K113" s="12">
        <v>16</v>
      </c>
      <c r="L113" s="10" t="s">
        <v>140</v>
      </c>
      <c r="M113" s="51"/>
      <c r="N113" s="140"/>
      <c r="O113" s="141"/>
      <c r="P113" s="12"/>
      <c r="Q113" s="12"/>
      <c r="R113" s="12"/>
      <c r="S113" s="12"/>
      <c r="T113" s="12"/>
      <c r="U113" s="12"/>
      <c r="V113" s="12"/>
      <c r="W113" s="14"/>
      <c r="X113" s="79"/>
      <c r="Y113" s="57"/>
      <c r="Z113" s="81" t="s">
        <v>68</v>
      </c>
      <c r="AA113" s="12"/>
      <c r="AB113" s="81"/>
      <c r="AC113" s="79"/>
    </row>
    <row r="114" s="35" customFormat="1" customHeight="1" spans="1:29">
      <c r="A114" s="52"/>
      <c r="B114" s="52"/>
      <c r="C114" s="75">
        <v>17</v>
      </c>
      <c r="D114" s="51"/>
      <c r="E114" s="184" t="s">
        <v>273</v>
      </c>
      <c r="F114" s="12" t="s">
        <v>274</v>
      </c>
      <c r="G114" s="10">
        <v>2</v>
      </c>
      <c r="H114" s="10">
        <v>2</v>
      </c>
      <c r="I114" s="10">
        <v>32</v>
      </c>
      <c r="J114" s="12">
        <v>16</v>
      </c>
      <c r="K114" s="12">
        <v>16</v>
      </c>
      <c r="L114" s="10" t="s">
        <v>140</v>
      </c>
      <c r="M114" s="51"/>
      <c r="N114" s="140"/>
      <c r="O114" s="141"/>
      <c r="P114" s="12"/>
      <c r="Q114" s="12"/>
      <c r="R114" s="12"/>
      <c r="S114" s="12"/>
      <c r="T114" s="12" t="s">
        <v>41</v>
      </c>
      <c r="U114" s="12"/>
      <c r="V114" s="12"/>
      <c r="W114" s="14"/>
      <c r="X114" s="79"/>
      <c r="Y114" s="79"/>
      <c r="Z114" s="81" t="s">
        <v>68</v>
      </c>
      <c r="AA114" s="79"/>
      <c r="AB114" s="81"/>
      <c r="AC114" s="79"/>
    </row>
    <row r="115" s="35" customFormat="1" customHeight="1" spans="1:29">
      <c r="A115" s="52"/>
      <c r="B115" s="52"/>
      <c r="C115" s="75">
        <v>18</v>
      </c>
      <c r="D115" s="51"/>
      <c r="E115" s="12" t="s">
        <v>275</v>
      </c>
      <c r="F115" s="12"/>
      <c r="G115" s="10">
        <v>2</v>
      </c>
      <c r="H115" s="10">
        <v>2</v>
      </c>
      <c r="I115" s="10">
        <v>32</v>
      </c>
      <c r="J115" s="12">
        <v>16</v>
      </c>
      <c r="K115" s="12">
        <v>16</v>
      </c>
      <c r="L115" s="10" t="s">
        <v>140</v>
      </c>
      <c r="M115" s="51"/>
      <c r="N115" s="140"/>
      <c r="O115" s="141"/>
      <c r="P115" s="12"/>
      <c r="Q115" s="12"/>
      <c r="R115" s="12"/>
      <c r="S115" s="12"/>
      <c r="T115" s="12"/>
      <c r="U115" s="12"/>
      <c r="V115" s="12"/>
      <c r="W115" s="14"/>
      <c r="X115" s="79"/>
      <c r="Y115" s="79"/>
      <c r="Z115" s="57" t="s">
        <v>68</v>
      </c>
      <c r="AA115" s="79"/>
      <c r="AB115" s="81"/>
      <c r="AC115" s="79"/>
    </row>
    <row r="116" spans="1:30">
      <c r="A116" s="59" t="s">
        <v>276</v>
      </c>
      <c r="B116" s="59"/>
      <c r="C116" s="59"/>
      <c r="D116" s="59"/>
      <c r="E116" s="60"/>
      <c r="F116" s="59"/>
      <c r="G116" s="59">
        <v>26</v>
      </c>
      <c r="H116" s="59">
        <v>2</v>
      </c>
      <c r="I116" s="59">
        <f>G116*16</f>
        <v>416</v>
      </c>
      <c r="J116" s="59">
        <v>208</v>
      </c>
      <c r="K116" s="59">
        <v>208</v>
      </c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61"/>
      <c r="X116" s="91"/>
      <c r="Y116" s="91"/>
      <c r="Z116" s="91"/>
      <c r="AA116" s="91"/>
      <c r="AB116" s="91"/>
      <c r="AC116" s="91"/>
      <c r="AD116" s="35"/>
    </row>
    <row r="117" spans="1:30">
      <c r="A117" s="120" t="s">
        <v>277</v>
      </c>
      <c r="B117" s="121"/>
      <c r="C117" s="121"/>
      <c r="D117" s="121"/>
      <c r="E117" s="122"/>
      <c r="F117" s="123"/>
      <c r="G117" s="59">
        <f>G116+L97+G84+G69</f>
        <v>136.5</v>
      </c>
      <c r="H117" s="59"/>
      <c r="I117" s="59">
        <f>I116+N97+I84+I69</f>
        <v>2300</v>
      </c>
      <c r="J117" s="59">
        <f>J116+J84+J69</f>
        <v>976</v>
      </c>
      <c r="K117" s="59">
        <f>K116+N97+K84+K69</f>
        <v>1324</v>
      </c>
      <c r="L117" s="59" t="s">
        <v>76</v>
      </c>
      <c r="M117" s="59" t="s">
        <v>76</v>
      </c>
      <c r="N117" s="59" t="s">
        <v>76</v>
      </c>
      <c r="O117" s="59" t="s">
        <v>76</v>
      </c>
      <c r="P117" s="59" t="s">
        <v>76</v>
      </c>
      <c r="Q117" s="59" t="s">
        <v>76</v>
      </c>
      <c r="R117" s="59" t="s">
        <v>76</v>
      </c>
      <c r="S117" s="59" t="s">
        <v>76</v>
      </c>
      <c r="T117" s="59" t="s">
        <v>76</v>
      </c>
      <c r="U117" s="59" t="s">
        <v>76</v>
      </c>
      <c r="V117" s="59" t="s">
        <v>76</v>
      </c>
      <c r="W117" s="61" t="s">
        <v>76</v>
      </c>
      <c r="X117" s="91"/>
      <c r="Y117" s="91"/>
      <c r="Z117" s="91"/>
      <c r="AA117" s="91"/>
      <c r="AB117" s="91"/>
      <c r="AC117" s="91"/>
      <c r="AD117" s="35"/>
    </row>
    <row r="118" ht="20" customHeight="1" spans="1:30">
      <c r="A118" s="120" t="s">
        <v>278</v>
      </c>
      <c r="B118" s="121"/>
      <c r="C118" s="121"/>
      <c r="D118" s="121"/>
      <c r="E118" s="122"/>
      <c r="F118" s="123"/>
      <c r="G118" s="59">
        <f>G117+G50</f>
        <v>206.5</v>
      </c>
      <c r="H118" s="59" t="s">
        <v>76</v>
      </c>
      <c r="I118" s="59">
        <f>I117+I50</f>
        <v>3572</v>
      </c>
      <c r="J118" s="59">
        <f>J117+J50</f>
        <v>1810</v>
      </c>
      <c r="K118" s="59">
        <f>K117+K50</f>
        <v>1762</v>
      </c>
      <c r="L118" s="142">
        <f>K118/I118</f>
        <v>0.493281075027996</v>
      </c>
      <c r="M118" s="143" t="s">
        <v>279</v>
      </c>
      <c r="N118" s="144"/>
      <c r="O118" s="144"/>
      <c r="P118" s="145" t="s">
        <v>280</v>
      </c>
      <c r="Q118" s="154"/>
      <c r="R118" s="154"/>
      <c r="S118" s="154"/>
      <c r="T118" s="155"/>
      <c r="U118" s="156">
        <v>0.21</v>
      </c>
      <c r="V118" s="157"/>
      <c r="W118" s="157"/>
      <c r="X118" s="91"/>
      <c r="Y118" s="91"/>
      <c r="Z118" s="91"/>
      <c r="AA118" s="91"/>
      <c r="AB118" s="91"/>
      <c r="AC118" s="91"/>
      <c r="AD118" s="35"/>
    </row>
    <row r="119" spans="2:29">
      <c r="B119" s="124"/>
      <c r="C119" s="125"/>
      <c r="D119" s="125"/>
      <c r="E119" s="126"/>
      <c r="F119" s="125"/>
      <c r="G119" s="125"/>
      <c r="H119" s="125"/>
      <c r="I119" s="146"/>
      <c r="J119" s="125"/>
      <c r="K119" s="125"/>
      <c r="L119" s="125"/>
      <c r="M119" s="125"/>
      <c r="N119" s="125"/>
      <c r="O119" s="125"/>
      <c r="P119" s="147"/>
      <c r="Q119" s="125"/>
      <c r="R119" s="125"/>
      <c r="S119" s="158"/>
      <c r="T119" s="158"/>
      <c r="U119" s="158"/>
      <c r="V119" s="125"/>
      <c r="W119" s="125"/>
      <c r="X119" s="159"/>
      <c r="Y119" s="159"/>
      <c r="Z119" s="159"/>
      <c r="AA119" s="159"/>
      <c r="AB119" s="159"/>
      <c r="AC119" s="159"/>
    </row>
    <row r="120" spans="2:23">
      <c r="B120" s="127" t="s">
        <v>281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5"/>
      <c r="S120" s="125"/>
      <c r="T120" s="125"/>
      <c r="U120" s="125"/>
      <c r="V120" s="125"/>
      <c r="W120" s="125"/>
    </row>
    <row r="121" spans="2:17"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</row>
    <row r="122" spans="2:17"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</row>
    <row r="123" spans="2:17"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</row>
    <row r="124" spans="2:17"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</row>
  </sheetData>
  <autoFilter xmlns:etc="http://www.wps.cn/officeDocument/2017/etCustomData" ref="M1:M124" etc:filterBottomFollowUsedRange="0">
    <extLst/>
  </autoFilter>
  <mergeCells count="142">
    <mergeCell ref="A1:W1"/>
    <mergeCell ref="A2:W2"/>
    <mergeCell ref="G3:O3"/>
    <mergeCell ref="P5:R5"/>
    <mergeCell ref="S5:U5"/>
    <mergeCell ref="V5:X5"/>
    <mergeCell ref="Y5:AA5"/>
    <mergeCell ref="AB5:AC5"/>
    <mergeCell ref="B40:F40"/>
    <mergeCell ref="D41:E41"/>
    <mergeCell ref="D42:E42"/>
    <mergeCell ref="D43:E43"/>
    <mergeCell ref="D44:E44"/>
    <mergeCell ref="D45:E45"/>
    <mergeCell ref="D46:E46"/>
    <mergeCell ref="D47:E47"/>
    <mergeCell ref="D48:E48"/>
    <mergeCell ref="B49:F49"/>
    <mergeCell ref="A50:F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B69:F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B84:F84"/>
    <mergeCell ref="D85:E85"/>
    <mergeCell ref="G85:K85"/>
    <mergeCell ref="L85:M85"/>
    <mergeCell ref="N85:O85"/>
    <mergeCell ref="D86:E86"/>
    <mergeCell ref="G86:K86"/>
    <mergeCell ref="L86:M86"/>
    <mergeCell ref="N86:O86"/>
    <mergeCell ref="D87:E87"/>
    <mergeCell ref="G87:K87"/>
    <mergeCell ref="L87:M87"/>
    <mergeCell ref="N87:O87"/>
    <mergeCell ref="D88:E88"/>
    <mergeCell ref="G88:K88"/>
    <mergeCell ref="L88:M88"/>
    <mergeCell ref="N88:O88"/>
    <mergeCell ref="D89:E89"/>
    <mergeCell ref="G89:K89"/>
    <mergeCell ref="L89:M89"/>
    <mergeCell ref="N89:O89"/>
    <mergeCell ref="D90:E90"/>
    <mergeCell ref="G90:K90"/>
    <mergeCell ref="L90:M90"/>
    <mergeCell ref="N90:O90"/>
    <mergeCell ref="D91:E91"/>
    <mergeCell ref="G91:K91"/>
    <mergeCell ref="L91:M91"/>
    <mergeCell ref="N91:O91"/>
    <mergeCell ref="D92:E92"/>
    <mergeCell ref="G92:K92"/>
    <mergeCell ref="L92:M92"/>
    <mergeCell ref="N92:O92"/>
    <mergeCell ref="D93:E93"/>
    <mergeCell ref="G93:K93"/>
    <mergeCell ref="L93:M93"/>
    <mergeCell ref="N93:O93"/>
    <mergeCell ref="D94:E94"/>
    <mergeCell ref="G94:K94"/>
    <mergeCell ref="L94:M94"/>
    <mergeCell ref="N94:O94"/>
    <mergeCell ref="D95:E95"/>
    <mergeCell ref="G95:K95"/>
    <mergeCell ref="L95:M95"/>
    <mergeCell ref="N95:O95"/>
    <mergeCell ref="D96:E96"/>
    <mergeCell ref="G96:K96"/>
    <mergeCell ref="L96:M96"/>
    <mergeCell ref="N96:O96"/>
    <mergeCell ref="B97:K97"/>
    <mergeCell ref="L97:M97"/>
    <mergeCell ref="N97:O97"/>
    <mergeCell ref="A116:F116"/>
    <mergeCell ref="A117:F117"/>
    <mergeCell ref="A118:F118"/>
    <mergeCell ref="M118:O118"/>
    <mergeCell ref="P118:T118"/>
    <mergeCell ref="U118:W118"/>
    <mergeCell ref="S119:U119"/>
    <mergeCell ref="A8:A48"/>
    <mergeCell ref="A51:A115"/>
    <mergeCell ref="B8:B39"/>
    <mergeCell ref="B41:B48"/>
    <mergeCell ref="B51:B66"/>
    <mergeCell ref="B71:B82"/>
    <mergeCell ref="B85:B96"/>
    <mergeCell ref="B98:B115"/>
    <mergeCell ref="C3:C7"/>
    <mergeCell ref="D8:D24"/>
    <mergeCell ref="D25:D29"/>
    <mergeCell ref="D30:D34"/>
    <mergeCell ref="D37:D39"/>
    <mergeCell ref="D98:D106"/>
    <mergeCell ref="D107:D115"/>
    <mergeCell ref="F3:F7"/>
    <mergeCell ref="G4:G7"/>
    <mergeCell ref="H4:H7"/>
    <mergeCell ref="I4:I7"/>
    <mergeCell ref="J4:J7"/>
    <mergeCell ref="K4:K7"/>
    <mergeCell ref="L4:L7"/>
    <mergeCell ref="M4:M7"/>
    <mergeCell ref="M98:M115"/>
    <mergeCell ref="N4:N7"/>
    <mergeCell ref="O4:O7"/>
    <mergeCell ref="A3:B7"/>
    <mergeCell ref="D3:E7"/>
    <mergeCell ref="P3:AC4"/>
    <mergeCell ref="B120:Q124"/>
    <mergeCell ref="N98:O115"/>
  </mergeCells>
  <conditionalFormatting sqref="M8">
    <cfRule type="cellIs" dxfId="0" priority="2" operator="equal">
      <formula>"考试"</formula>
    </cfRule>
  </conditionalFormatting>
  <conditionalFormatting sqref="P8">
    <cfRule type="cellIs" dxfId="1" priority="1" operator="equal">
      <formula>"考试"</formula>
    </cfRule>
  </conditionalFormatting>
  <conditionalFormatting sqref="P119">
    <cfRule type="cellIs" dxfId="2" priority="3" stopIfTrue="1" operator="equal">
      <formula>"考试"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4"/>
  <sheetViews>
    <sheetView zoomScale="90" zoomScaleNormal="90" topLeftCell="C1" workbookViewId="0">
      <pane ySplit="7" topLeftCell="A53" activePane="bottomLeft" state="frozen"/>
      <selection/>
      <selection pane="bottomLeft" activeCell="V71" sqref="V71"/>
    </sheetView>
  </sheetViews>
  <sheetFormatPr defaultColWidth="9" defaultRowHeight="13.5"/>
  <cols>
    <col min="1" max="1" width="3.8141592920354" style="34" customWidth="1"/>
    <col min="2" max="2" width="4.27433628318584" style="34" customWidth="1"/>
    <col min="3" max="4" width="9" style="34"/>
    <col min="5" max="5" width="19.2035398230088" style="37" customWidth="1"/>
    <col min="6" max="7" width="9" style="34" customWidth="1"/>
    <col min="8" max="8" width="12.8141592920354" style="34" customWidth="1"/>
    <col min="9" max="9" width="9" style="34" customWidth="1"/>
    <col min="10" max="10" width="10" style="34" customWidth="1"/>
    <col min="11" max="11" width="10.2743362831858" style="34" customWidth="1"/>
    <col min="12" max="13" width="12.8141592920354" style="34" customWidth="1"/>
    <col min="14" max="15" width="9" style="34" customWidth="1"/>
    <col min="16" max="16" width="5.08849557522124" style="34" customWidth="1"/>
    <col min="17" max="17" width="4.65486725663717" style="34" customWidth="1"/>
    <col min="18" max="18" width="4.1858407079646" style="34" customWidth="1"/>
    <col min="19" max="19" width="4.54867256637168" style="34" customWidth="1"/>
    <col min="20" max="20" width="4.1858407079646" style="34" customWidth="1"/>
    <col min="21" max="21" width="3.54867256637168" style="34" customWidth="1"/>
    <col min="22" max="22" width="4.45132743362832" style="34" customWidth="1"/>
    <col min="23" max="23" width="4.08849557522124" style="34" customWidth="1"/>
    <col min="24" max="24" width="3.54867256637168" style="34" customWidth="1"/>
    <col min="25" max="25" width="3.91150442477876" style="34" customWidth="1"/>
    <col min="26" max="26" width="4.63716814159292" style="34" customWidth="1"/>
    <col min="27" max="27" width="4" style="34" customWidth="1"/>
    <col min="28" max="28" width="5" style="34" customWidth="1"/>
    <col min="29" max="29" width="9.54867256637168" style="34" customWidth="1"/>
    <col min="30" max="30" width="5.36283185840708" style="34" customWidth="1"/>
    <col min="31" max="16384" width="9" style="34"/>
  </cols>
  <sheetData>
    <row r="1" ht="30.75" spans="1:30">
      <c r="A1" s="38" t="s">
        <v>0</v>
      </c>
      <c r="B1" s="38"/>
      <c r="C1" s="38"/>
      <c r="D1" s="38"/>
      <c r="E1" s="39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5"/>
      <c r="Y1" s="35"/>
      <c r="Z1" s="35"/>
      <c r="AA1" s="35"/>
      <c r="AB1" s="35"/>
      <c r="AC1" s="35"/>
      <c r="AD1" s="35"/>
    </row>
    <row r="2" ht="39" customHeight="1" spans="1:30">
      <c r="A2" s="40" t="s">
        <v>1</v>
      </c>
      <c r="B2" s="40"/>
      <c r="C2" s="40"/>
      <c r="D2" s="40"/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35"/>
      <c r="Y2" s="35"/>
      <c r="Z2" s="35"/>
      <c r="AA2" s="35"/>
      <c r="AB2" s="35"/>
      <c r="AC2" s="35"/>
      <c r="AD2" s="35"/>
    </row>
    <row r="3" spans="1:30">
      <c r="A3" s="42" t="s">
        <v>2</v>
      </c>
      <c r="B3" s="42"/>
      <c r="C3" s="42" t="s">
        <v>3</v>
      </c>
      <c r="D3" s="42" t="s">
        <v>4</v>
      </c>
      <c r="E3" s="43"/>
      <c r="F3" s="44" t="s">
        <v>5</v>
      </c>
      <c r="G3" s="42" t="s">
        <v>6</v>
      </c>
      <c r="H3" s="42"/>
      <c r="I3" s="42"/>
      <c r="J3" s="42"/>
      <c r="K3" s="42"/>
      <c r="L3" s="42"/>
      <c r="M3" s="42"/>
      <c r="N3" s="42"/>
      <c r="O3" s="42"/>
      <c r="P3" s="77" t="s">
        <v>7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96"/>
      <c r="AD3" s="35"/>
    </row>
    <row r="4" ht="19" customHeight="1" spans="1:30">
      <c r="A4" s="42"/>
      <c r="B4" s="42"/>
      <c r="C4" s="42"/>
      <c r="D4" s="42"/>
      <c r="E4" s="43"/>
      <c r="F4" s="45"/>
      <c r="G4" s="42" t="s">
        <v>8</v>
      </c>
      <c r="H4" s="42" t="s">
        <v>9</v>
      </c>
      <c r="I4" s="42" t="s">
        <v>10</v>
      </c>
      <c r="J4" s="42" t="s">
        <v>11</v>
      </c>
      <c r="K4" s="42" t="s">
        <v>12</v>
      </c>
      <c r="L4" s="42" t="s">
        <v>13</v>
      </c>
      <c r="M4" s="42" t="s">
        <v>14</v>
      </c>
      <c r="N4" s="42" t="s">
        <v>15</v>
      </c>
      <c r="O4" s="42" t="s">
        <v>16</v>
      </c>
      <c r="P4" s="78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97"/>
      <c r="AD4" s="35"/>
    </row>
    <row r="5" spans="1:30">
      <c r="A5" s="42"/>
      <c r="B5" s="42"/>
      <c r="C5" s="42"/>
      <c r="D5" s="42"/>
      <c r="E5" s="43"/>
      <c r="F5" s="45"/>
      <c r="G5" s="42"/>
      <c r="H5" s="42"/>
      <c r="I5" s="42"/>
      <c r="J5" s="42"/>
      <c r="K5" s="42"/>
      <c r="L5" s="42"/>
      <c r="M5" s="42"/>
      <c r="N5" s="42"/>
      <c r="O5" s="42"/>
      <c r="P5" s="42" t="s">
        <v>17</v>
      </c>
      <c r="Q5" s="42"/>
      <c r="R5" s="42"/>
      <c r="S5" s="42" t="s">
        <v>18</v>
      </c>
      <c r="T5" s="42"/>
      <c r="U5" s="42"/>
      <c r="V5" s="87" t="s">
        <v>19</v>
      </c>
      <c r="W5" s="87"/>
      <c r="X5" s="87"/>
      <c r="Y5" s="42" t="s">
        <v>20</v>
      </c>
      <c r="Z5" s="42"/>
      <c r="AA5" s="42"/>
      <c r="AB5" s="87" t="s">
        <v>21</v>
      </c>
      <c r="AC5" s="87"/>
      <c r="AD5" s="35"/>
    </row>
    <row r="6" ht="22.5" customHeight="1" spans="1:30">
      <c r="A6" s="42"/>
      <c r="B6" s="42"/>
      <c r="C6" s="42"/>
      <c r="D6" s="42"/>
      <c r="E6" s="43"/>
      <c r="F6" s="45"/>
      <c r="G6" s="42"/>
      <c r="H6" s="42"/>
      <c r="I6" s="42"/>
      <c r="J6" s="42"/>
      <c r="K6" s="42"/>
      <c r="L6" s="42"/>
      <c r="M6" s="42"/>
      <c r="N6" s="42"/>
      <c r="O6" s="42"/>
      <c r="P6" s="42" t="s">
        <v>22</v>
      </c>
      <c r="Q6" s="42" t="s">
        <v>23</v>
      </c>
      <c r="R6" s="42"/>
      <c r="S6" s="42" t="s">
        <v>24</v>
      </c>
      <c r="T6" s="42" t="s">
        <v>25</v>
      </c>
      <c r="U6" s="42"/>
      <c r="V6" s="42" t="s">
        <v>26</v>
      </c>
      <c r="W6" s="42" t="s">
        <v>27</v>
      </c>
      <c r="X6" s="42"/>
      <c r="Y6" s="42" t="s">
        <v>28</v>
      </c>
      <c r="Z6" s="42" t="s">
        <v>29</v>
      </c>
      <c r="AA6" s="42"/>
      <c r="AB6" s="42" t="s">
        <v>30</v>
      </c>
      <c r="AC6" s="42" t="s">
        <v>31</v>
      </c>
      <c r="AD6" s="35"/>
    </row>
    <row r="7" ht="14" customHeight="1" spans="1:30">
      <c r="A7" s="42"/>
      <c r="B7" s="42"/>
      <c r="C7" s="42"/>
      <c r="D7" s="42"/>
      <c r="E7" s="43"/>
      <c r="F7" s="46"/>
      <c r="G7" s="42"/>
      <c r="H7" s="42"/>
      <c r="I7" s="42"/>
      <c r="J7" s="42"/>
      <c r="K7" s="42"/>
      <c r="L7" s="42"/>
      <c r="M7" s="42"/>
      <c r="N7" s="42"/>
      <c r="O7" s="42"/>
      <c r="P7" s="42" t="s">
        <v>32</v>
      </c>
      <c r="Q7" s="42" t="s">
        <v>32</v>
      </c>
      <c r="R7" s="42"/>
      <c r="S7" s="42" t="s">
        <v>32</v>
      </c>
      <c r="T7" s="42" t="s">
        <v>32</v>
      </c>
      <c r="U7" s="42"/>
      <c r="V7" s="42" t="s">
        <v>32</v>
      </c>
      <c r="W7" s="42" t="s">
        <v>32</v>
      </c>
      <c r="X7" s="42"/>
      <c r="Y7" s="42" t="s">
        <v>32</v>
      </c>
      <c r="Z7" s="42" t="s">
        <v>32</v>
      </c>
      <c r="AA7" s="42"/>
      <c r="AB7" s="42" t="s">
        <v>32</v>
      </c>
      <c r="AC7" s="42" t="s">
        <v>32</v>
      </c>
      <c r="AD7" s="35"/>
    </row>
    <row r="8" spans="1:30">
      <c r="A8" s="47" t="s">
        <v>33</v>
      </c>
      <c r="B8" s="48" t="s">
        <v>34</v>
      </c>
      <c r="C8" s="23">
        <v>1</v>
      </c>
      <c r="D8" s="10" t="s">
        <v>35</v>
      </c>
      <c r="E8" s="3" t="s">
        <v>36</v>
      </c>
      <c r="F8" s="24" t="s">
        <v>37</v>
      </c>
      <c r="G8" s="10">
        <f t="shared" ref="G8:G12" si="0">IF(H8&gt;=10,I8/H8,I8/16)</f>
        <v>3</v>
      </c>
      <c r="H8" s="10">
        <v>3</v>
      </c>
      <c r="I8" s="10">
        <f t="shared" ref="I8:I11" si="1">SUM(J8:K8)</f>
        <v>48</v>
      </c>
      <c r="J8" s="10">
        <v>42</v>
      </c>
      <c r="K8" s="10">
        <v>6</v>
      </c>
      <c r="L8" s="10" t="str">
        <f t="shared" ref="L8:L11" si="2">IF((I8-J8)/I8&gt;=80%,"C",IF((I8-J8)/I8&lt;=20%,"A","B"))</f>
        <v>A</v>
      </c>
      <c r="M8" s="10" t="s">
        <v>38</v>
      </c>
      <c r="N8" s="10" t="s">
        <v>39</v>
      </c>
      <c r="O8" s="10" t="s">
        <v>40</v>
      </c>
      <c r="P8" s="57">
        <v>3</v>
      </c>
      <c r="Q8" s="57"/>
      <c r="R8" s="57"/>
      <c r="S8" s="57"/>
      <c r="T8" s="57"/>
      <c r="U8" s="57"/>
      <c r="V8" s="57"/>
      <c r="W8" s="88"/>
      <c r="X8" s="79"/>
      <c r="Y8" s="79"/>
      <c r="Z8" s="79"/>
      <c r="AA8" s="79"/>
      <c r="AB8" s="79"/>
      <c r="AC8" s="79"/>
      <c r="AD8" s="35"/>
    </row>
    <row r="9" ht="20.25" spans="1:30">
      <c r="A9" s="47"/>
      <c r="B9" s="48"/>
      <c r="C9" s="23">
        <v>2</v>
      </c>
      <c r="D9" s="10"/>
      <c r="E9" s="3" t="s">
        <v>42</v>
      </c>
      <c r="F9" s="24" t="s">
        <v>43</v>
      </c>
      <c r="G9" s="10">
        <f t="shared" si="0"/>
        <v>3</v>
      </c>
      <c r="H9" s="10">
        <v>3</v>
      </c>
      <c r="I9" s="10">
        <f t="shared" si="1"/>
        <v>48</v>
      </c>
      <c r="J9" s="10">
        <v>42</v>
      </c>
      <c r="K9" s="10">
        <v>6</v>
      </c>
      <c r="L9" s="10" t="str">
        <f t="shared" si="2"/>
        <v>A</v>
      </c>
      <c r="M9" s="10" t="s">
        <v>38</v>
      </c>
      <c r="N9" s="10" t="s">
        <v>39</v>
      </c>
      <c r="O9" s="10" t="s">
        <v>40</v>
      </c>
      <c r="P9" s="57"/>
      <c r="Q9" s="57" t="s">
        <v>41</v>
      </c>
      <c r="R9" s="57"/>
      <c r="S9" s="57"/>
      <c r="T9" s="57"/>
      <c r="U9" s="57"/>
      <c r="V9" s="57"/>
      <c r="W9" s="88"/>
      <c r="X9" s="79"/>
      <c r="Y9" s="79"/>
      <c r="Z9" s="79"/>
      <c r="AA9" s="79"/>
      <c r="AB9" s="79"/>
      <c r="AC9" s="79"/>
      <c r="AD9" s="35"/>
    </row>
    <row r="10" ht="20.25" spans="1:30">
      <c r="A10" s="47"/>
      <c r="B10" s="48"/>
      <c r="C10" s="23">
        <v>3</v>
      </c>
      <c r="D10" s="10"/>
      <c r="E10" s="3" t="s">
        <v>44</v>
      </c>
      <c r="F10" s="24" t="s">
        <v>45</v>
      </c>
      <c r="G10" s="10">
        <v>3</v>
      </c>
      <c r="H10" s="10">
        <v>2</v>
      </c>
      <c r="I10" s="10">
        <v>48</v>
      </c>
      <c r="J10" s="10">
        <v>42</v>
      </c>
      <c r="K10" s="10">
        <v>6</v>
      </c>
      <c r="L10" s="10" t="str">
        <f t="shared" si="2"/>
        <v>A</v>
      </c>
      <c r="M10" s="10" t="s">
        <v>38</v>
      </c>
      <c r="N10" s="10" t="s">
        <v>39</v>
      </c>
      <c r="O10" s="10" t="s">
        <v>40</v>
      </c>
      <c r="P10" s="57"/>
      <c r="Q10" s="57"/>
      <c r="R10" s="57"/>
      <c r="S10" s="57" t="s">
        <v>41</v>
      </c>
      <c r="T10" s="57"/>
      <c r="U10" s="57"/>
      <c r="V10" s="57"/>
      <c r="W10" s="88"/>
      <c r="X10" s="79"/>
      <c r="Y10" s="79"/>
      <c r="Z10" s="79"/>
      <c r="AA10" s="79"/>
      <c r="AB10" s="79"/>
      <c r="AC10" s="79"/>
      <c r="AD10" s="35"/>
    </row>
    <row r="11" s="34" customFormat="1" spans="1:30">
      <c r="A11" s="47"/>
      <c r="B11" s="48"/>
      <c r="C11" s="23">
        <v>4</v>
      </c>
      <c r="D11" s="10"/>
      <c r="E11" s="4" t="s">
        <v>46</v>
      </c>
      <c r="F11" s="24" t="s">
        <v>47</v>
      </c>
      <c r="G11" s="10">
        <f t="shared" si="0"/>
        <v>3</v>
      </c>
      <c r="H11" s="16">
        <v>3</v>
      </c>
      <c r="I11" s="10">
        <f t="shared" si="1"/>
        <v>48</v>
      </c>
      <c r="J11" s="16">
        <v>48</v>
      </c>
      <c r="K11" s="16">
        <v>0</v>
      </c>
      <c r="L11" s="10" t="str">
        <f t="shared" si="2"/>
        <v>A</v>
      </c>
      <c r="M11" s="10" t="s">
        <v>38</v>
      </c>
      <c r="N11" s="10" t="s">
        <v>39</v>
      </c>
      <c r="O11" s="10" t="s">
        <v>40</v>
      </c>
      <c r="P11" s="79"/>
      <c r="Q11" s="79"/>
      <c r="R11" s="79"/>
      <c r="S11" s="79"/>
      <c r="T11" s="57" t="s">
        <v>41</v>
      </c>
      <c r="U11" s="79"/>
      <c r="V11" s="79"/>
      <c r="W11" s="79"/>
      <c r="X11" s="79"/>
      <c r="Y11" s="79"/>
      <c r="Z11" s="79"/>
      <c r="AA11" s="79"/>
      <c r="AB11" s="79"/>
      <c r="AC11" s="79"/>
      <c r="AD11" s="35"/>
    </row>
    <row r="12" spans="1:30">
      <c r="A12" s="47"/>
      <c r="B12" s="48"/>
      <c r="C12" s="23">
        <v>5</v>
      </c>
      <c r="D12" s="10"/>
      <c r="E12" s="5" t="s">
        <v>48</v>
      </c>
      <c r="F12" s="24" t="s">
        <v>49</v>
      </c>
      <c r="G12" s="49">
        <f t="shared" si="0"/>
        <v>3</v>
      </c>
      <c r="H12" s="49">
        <v>3</v>
      </c>
      <c r="I12" s="49">
        <v>48</v>
      </c>
      <c r="J12" s="49">
        <v>48</v>
      </c>
      <c r="K12" s="49">
        <v>0</v>
      </c>
      <c r="L12" s="49" t="s">
        <v>50</v>
      </c>
      <c r="M12" s="10" t="s">
        <v>38</v>
      </c>
      <c r="N12" s="10" t="s">
        <v>39</v>
      </c>
      <c r="O12" s="10" t="s">
        <v>40</v>
      </c>
      <c r="P12" s="80">
        <v>3</v>
      </c>
      <c r="Q12" s="80"/>
      <c r="R12" s="80"/>
      <c r="S12" s="80"/>
      <c r="T12" s="80"/>
      <c r="U12" s="80"/>
      <c r="V12" s="80"/>
      <c r="W12" s="89"/>
      <c r="X12" s="90"/>
      <c r="Y12" s="79"/>
      <c r="Z12" s="79"/>
      <c r="AA12" s="79"/>
      <c r="AB12" s="79"/>
      <c r="AC12" s="79"/>
      <c r="AD12" s="35"/>
    </row>
    <row r="13" spans="1:30">
      <c r="A13" s="47"/>
      <c r="B13" s="48"/>
      <c r="C13" s="23">
        <v>6</v>
      </c>
      <c r="D13" s="10"/>
      <c r="E13" s="3" t="s">
        <v>51</v>
      </c>
      <c r="F13" s="24" t="s">
        <v>52</v>
      </c>
      <c r="G13" s="10" t="s">
        <v>53</v>
      </c>
      <c r="H13" s="10">
        <v>2</v>
      </c>
      <c r="I13" s="10">
        <v>32</v>
      </c>
      <c r="J13" s="10">
        <v>32</v>
      </c>
      <c r="K13" s="10">
        <v>0</v>
      </c>
      <c r="L13" s="10" t="str">
        <f>IF((I13-J13)/I13&gt;=80%,"C",IF((I13-J13)/I13&lt;=20%,"A","B"))</f>
        <v>A</v>
      </c>
      <c r="M13" s="10" t="s">
        <v>38</v>
      </c>
      <c r="N13" s="10" t="s">
        <v>54</v>
      </c>
      <c r="O13" s="10" t="s">
        <v>55</v>
      </c>
      <c r="P13" s="57">
        <v>3</v>
      </c>
      <c r="Q13" s="57"/>
      <c r="R13" s="57"/>
      <c r="S13" s="57"/>
      <c r="T13" s="57"/>
      <c r="U13" s="57"/>
      <c r="V13" s="57"/>
      <c r="W13" s="57"/>
      <c r="X13" s="79"/>
      <c r="Y13" s="57"/>
      <c r="Z13" s="57" t="s">
        <v>56</v>
      </c>
      <c r="AA13" s="79"/>
      <c r="AB13" s="57"/>
      <c r="AC13" s="79"/>
      <c r="AD13" s="35"/>
    </row>
    <row r="14" spans="1:30">
      <c r="A14" s="47"/>
      <c r="B14" s="48"/>
      <c r="C14" s="23"/>
      <c r="D14" s="10"/>
      <c r="E14" s="3" t="s">
        <v>57</v>
      </c>
      <c r="F14" s="24" t="s">
        <v>58</v>
      </c>
      <c r="G14" s="10" t="s">
        <v>53</v>
      </c>
      <c r="H14" s="10">
        <v>2</v>
      </c>
      <c r="I14" s="10" t="s">
        <v>59</v>
      </c>
      <c r="J14" s="10"/>
      <c r="K14" s="10"/>
      <c r="L14" s="10"/>
      <c r="M14" s="10"/>
      <c r="N14" s="10"/>
      <c r="O14" s="10"/>
      <c r="P14" s="57"/>
      <c r="Q14" s="57" t="s">
        <v>41</v>
      </c>
      <c r="R14" s="57"/>
      <c r="S14" s="57"/>
      <c r="T14" s="57"/>
      <c r="U14" s="57"/>
      <c r="V14" s="57"/>
      <c r="W14" s="88"/>
      <c r="X14" s="79"/>
      <c r="Y14" s="57"/>
      <c r="Z14" s="57"/>
      <c r="AA14" s="79"/>
      <c r="AB14" s="57"/>
      <c r="AC14" s="79"/>
      <c r="AD14" s="35"/>
    </row>
    <row r="15" spans="1:30">
      <c r="A15" s="47"/>
      <c r="B15" s="48"/>
      <c r="C15" s="23"/>
      <c r="D15" s="10"/>
      <c r="E15" s="3" t="s">
        <v>60</v>
      </c>
      <c r="F15" s="24" t="s">
        <v>61</v>
      </c>
      <c r="G15" s="10" t="s">
        <v>53</v>
      </c>
      <c r="H15" s="10">
        <v>2</v>
      </c>
      <c r="I15" s="10" t="s">
        <v>59</v>
      </c>
      <c r="J15" s="10"/>
      <c r="K15" s="10"/>
      <c r="L15" s="10"/>
      <c r="M15" s="10"/>
      <c r="N15" s="10"/>
      <c r="O15" s="10"/>
      <c r="P15" s="57"/>
      <c r="Q15" s="57"/>
      <c r="R15" s="57"/>
      <c r="S15" s="57" t="s">
        <v>41</v>
      </c>
      <c r="T15" s="57"/>
      <c r="U15" s="57"/>
      <c r="V15" s="57"/>
      <c r="W15" s="88"/>
      <c r="X15" s="79"/>
      <c r="Y15" s="57"/>
      <c r="Z15" s="57"/>
      <c r="AA15" s="79"/>
      <c r="AB15" s="57"/>
      <c r="AC15" s="79"/>
      <c r="AD15" s="35"/>
    </row>
    <row r="16" spans="1:30">
      <c r="A16" s="47"/>
      <c r="B16" s="48"/>
      <c r="C16" s="23"/>
      <c r="D16" s="10"/>
      <c r="E16" s="3" t="s">
        <v>62</v>
      </c>
      <c r="F16" s="24" t="s">
        <v>63</v>
      </c>
      <c r="G16" s="10" t="s">
        <v>53</v>
      </c>
      <c r="H16" s="10">
        <v>2</v>
      </c>
      <c r="I16" s="10" t="s">
        <v>59</v>
      </c>
      <c r="J16" s="10"/>
      <c r="K16" s="10"/>
      <c r="L16" s="10"/>
      <c r="M16" s="10"/>
      <c r="N16" s="10"/>
      <c r="O16" s="10"/>
      <c r="P16" s="57"/>
      <c r="Q16" s="57"/>
      <c r="R16" s="57"/>
      <c r="S16" s="57"/>
      <c r="T16" s="57" t="s">
        <v>41</v>
      </c>
      <c r="U16" s="57"/>
      <c r="V16" s="57"/>
      <c r="W16" s="88"/>
      <c r="X16" s="79"/>
      <c r="Y16" s="57"/>
      <c r="Z16" s="57"/>
      <c r="AA16" s="79"/>
      <c r="AB16" s="57"/>
      <c r="AC16" s="79"/>
      <c r="AD16" s="35"/>
    </row>
    <row r="17" spans="1:30">
      <c r="A17" s="47"/>
      <c r="B17" s="48"/>
      <c r="C17" s="23"/>
      <c r="D17" s="10"/>
      <c r="E17" s="3" t="s">
        <v>64</v>
      </c>
      <c r="F17" s="24" t="s">
        <v>65</v>
      </c>
      <c r="G17" s="10" t="s">
        <v>53</v>
      </c>
      <c r="H17" s="10">
        <v>2</v>
      </c>
      <c r="I17" s="10" t="s">
        <v>59</v>
      </c>
      <c r="J17" s="10"/>
      <c r="K17" s="10"/>
      <c r="L17" s="10"/>
      <c r="M17" s="10"/>
      <c r="N17" s="10"/>
      <c r="O17" s="10"/>
      <c r="P17" s="57"/>
      <c r="Q17" s="57"/>
      <c r="R17" s="57"/>
      <c r="S17" s="57"/>
      <c r="T17" s="57"/>
      <c r="U17" s="57"/>
      <c r="V17" s="57" t="s">
        <v>41</v>
      </c>
      <c r="W17" s="88"/>
      <c r="X17" s="79"/>
      <c r="Y17" s="57"/>
      <c r="Z17" s="57"/>
      <c r="AA17" s="79"/>
      <c r="AB17" s="57"/>
      <c r="AC17" s="79"/>
      <c r="AD17" s="35"/>
    </row>
    <row r="18" spans="1:30">
      <c r="A18" s="47"/>
      <c r="B18" s="48"/>
      <c r="C18" s="23"/>
      <c r="D18" s="10"/>
      <c r="E18" s="3" t="s">
        <v>66</v>
      </c>
      <c r="F18" s="24" t="s">
        <v>67</v>
      </c>
      <c r="G18" s="10">
        <v>1</v>
      </c>
      <c r="H18" s="10">
        <v>2</v>
      </c>
      <c r="I18" s="10" t="s">
        <v>59</v>
      </c>
      <c r="J18" s="10"/>
      <c r="K18" s="10"/>
      <c r="L18" s="10"/>
      <c r="M18" s="10"/>
      <c r="N18" s="10"/>
      <c r="O18" s="10"/>
      <c r="P18" s="57"/>
      <c r="Q18" s="57"/>
      <c r="R18" s="57"/>
      <c r="S18" s="57"/>
      <c r="T18" s="57"/>
      <c r="U18" s="57"/>
      <c r="V18" s="57"/>
      <c r="W18" s="88" t="s">
        <v>68</v>
      </c>
      <c r="X18" s="79"/>
      <c r="Y18" s="57"/>
      <c r="Z18" s="57"/>
      <c r="AA18" s="79"/>
      <c r="AB18" s="57"/>
      <c r="AC18" s="79"/>
      <c r="AD18" s="35"/>
    </row>
    <row r="19" spans="1:30">
      <c r="A19" s="47"/>
      <c r="B19" s="48"/>
      <c r="C19" s="23"/>
      <c r="D19" s="10"/>
      <c r="E19" s="3" t="s">
        <v>69</v>
      </c>
      <c r="F19" s="24"/>
      <c r="G19" s="10"/>
      <c r="H19" s="10"/>
      <c r="I19" s="10"/>
      <c r="J19" s="10"/>
      <c r="K19" s="10"/>
      <c r="L19" s="10"/>
      <c r="M19" s="10"/>
      <c r="N19" s="10"/>
      <c r="O19" s="10"/>
      <c r="P19" s="57"/>
      <c r="Q19" s="57"/>
      <c r="R19" s="57"/>
      <c r="S19" s="57"/>
      <c r="T19" s="57"/>
      <c r="U19" s="57"/>
      <c r="V19" s="57"/>
      <c r="W19" s="88"/>
      <c r="X19" s="79"/>
      <c r="Y19" s="57" t="s">
        <v>41</v>
      </c>
      <c r="Z19" s="57"/>
      <c r="AA19" s="79"/>
      <c r="AB19" s="57"/>
      <c r="AC19" s="79"/>
      <c r="AD19" s="35"/>
    </row>
    <row r="20" spans="1:30">
      <c r="A20" s="47"/>
      <c r="B20" s="48"/>
      <c r="C20" s="23"/>
      <c r="D20" s="10"/>
      <c r="E20" s="3" t="s">
        <v>70</v>
      </c>
      <c r="F20" s="24"/>
      <c r="G20" s="10"/>
      <c r="H20" s="10"/>
      <c r="I20" s="10"/>
      <c r="J20" s="10"/>
      <c r="K20" s="10"/>
      <c r="L20" s="10"/>
      <c r="M20" s="10"/>
      <c r="N20" s="10"/>
      <c r="O20" s="10"/>
      <c r="P20" s="57"/>
      <c r="Q20" s="57"/>
      <c r="R20" s="57"/>
      <c r="S20" s="57"/>
      <c r="T20" s="57"/>
      <c r="U20" s="57"/>
      <c r="V20" s="57"/>
      <c r="W20" s="88"/>
      <c r="X20" s="79"/>
      <c r="Y20" s="57"/>
      <c r="Z20" s="57" t="s">
        <v>68</v>
      </c>
      <c r="AA20" s="79"/>
      <c r="AB20" s="57"/>
      <c r="AC20" s="79"/>
      <c r="AD20" s="35"/>
    </row>
    <row r="21" spans="1:30">
      <c r="A21" s="47"/>
      <c r="B21" s="48"/>
      <c r="C21" s="23"/>
      <c r="D21" s="10"/>
      <c r="E21" s="3" t="s">
        <v>71</v>
      </c>
      <c r="F21" s="24"/>
      <c r="G21" s="10"/>
      <c r="H21" s="10"/>
      <c r="I21" s="10"/>
      <c r="J21" s="10"/>
      <c r="K21" s="10"/>
      <c r="L21" s="10"/>
      <c r="M21" s="10"/>
      <c r="N21" s="10"/>
      <c r="O21" s="10"/>
      <c r="P21" s="57"/>
      <c r="Q21" s="57"/>
      <c r="R21" s="57"/>
      <c r="S21" s="57"/>
      <c r="T21" s="57"/>
      <c r="U21" s="57"/>
      <c r="V21" s="57"/>
      <c r="W21" s="88"/>
      <c r="X21" s="79"/>
      <c r="Y21" s="57"/>
      <c r="Z21" s="57"/>
      <c r="AA21" s="79"/>
      <c r="AB21" s="57" t="s">
        <v>68</v>
      </c>
      <c r="AC21" s="79"/>
      <c r="AD21" s="35"/>
    </row>
    <row r="22" spans="1:30">
      <c r="A22" s="47"/>
      <c r="B22" s="48"/>
      <c r="C22" s="23"/>
      <c r="D22" s="10"/>
      <c r="E22" s="3" t="s">
        <v>72</v>
      </c>
      <c r="F22" s="24" t="s">
        <v>73</v>
      </c>
      <c r="G22" s="10">
        <v>1</v>
      </c>
      <c r="H22" s="10">
        <v>2</v>
      </c>
      <c r="I22" s="10">
        <v>16</v>
      </c>
      <c r="J22" s="10">
        <v>16</v>
      </c>
      <c r="K22" s="10"/>
      <c r="L22" s="10"/>
      <c r="M22" s="10"/>
      <c r="N22" s="10"/>
      <c r="O22" s="10"/>
      <c r="P22" s="57">
        <v>1</v>
      </c>
      <c r="Q22" s="57"/>
      <c r="R22" s="57"/>
      <c r="S22" s="57"/>
      <c r="T22" s="57"/>
      <c r="U22" s="57"/>
      <c r="V22" s="57"/>
      <c r="W22" s="88"/>
      <c r="X22" s="79"/>
      <c r="Y22" s="57"/>
      <c r="Z22" s="57"/>
      <c r="AA22" s="79"/>
      <c r="AB22" s="57"/>
      <c r="AC22" s="79"/>
      <c r="AD22" s="35"/>
    </row>
    <row r="23" spans="1:30">
      <c r="A23" s="47"/>
      <c r="B23" s="48"/>
      <c r="C23" s="23">
        <v>7</v>
      </c>
      <c r="D23" s="10"/>
      <c r="E23" s="3" t="s">
        <v>74</v>
      </c>
      <c r="F23" s="24" t="s">
        <v>75</v>
      </c>
      <c r="G23" s="10">
        <v>2</v>
      </c>
      <c r="H23" s="10" t="s">
        <v>76</v>
      </c>
      <c r="I23" s="10">
        <v>32</v>
      </c>
      <c r="J23" s="10">
        <v>32</v>
      </c>
      <c r="K23" s="10">
        <v>0</v>
      </c>
      <c r="L23" s="10" t="str">
        <f>IF((I23-J23)/I23&gt;=80%,"C",IF((I23-J23)/I23&lt;=20%,"A","B"))</f>
        <v>A</v>
      </c>
      <c r="M23" s="10" t="s">
        <v>38</v>
      </c>
      <c r="N23" s="10" t="s">
        <v>54</v>
      </c>
      <c r="O23" s="10" t="s">
        <v>55</v>
      </c>
      <c r="P23" s="57" t="s">
        <v>41</v>
      </c>
      <c r="Q23" s="57"/>
      <c r="R23" s="57"/>
      <c r="S23" s="57"/>
      <c r="T23" s="57"/>
      <c r="U23" s="57"/>
      <c r="V23" s="57"/>
      <c r="W23" s="88"/>
      <c r="X23" s="79"/>
      <c r="Y23" s="79"/>
      <c r="Z23" s="79"/>
      <c r="AA23" s="79"/>
      <c r="AB23" s="79"/>
      <c r="AC23" s="79"/>
      <c r="AD23" s="35"/>
    </row>
    <row r="24" spans="1:30">
      <c r="A24" s="47"/>
      <c r="B24" s="48"/>
      <c r="C24" s="23">
        <v>8</v>
      </c>
      <c r="D24" s="10"/>
      <c r="E24" s="3" t="s">
        <v>77</v>
      </c>
      <c r="F24" s="24" t="s">
        <v>78</v>
      </c>
      <c r="G24" s="10">
        <v>2</v>
      </c>
      <c r="H24" s="10">
        <v>56</v>
      </c>
      <c r="I24" s="10">
        <v>168</v>
      </c>
      <c r="J24" s="10">
        <v>0</v>
      </c>
      <c r="K24" s="10">
        <v>168</v>
      </c>
      <c r="L24" s="10" t="s">
        <v>79</v>
      </c>
      <c r="M24" s="10" t="s">
        <v>38</v>
      </c>
      <c r="N24" s="10" t="s">
        <v>54</v>
      </c>
      <c r="O24" s="10" t="s">
        <v>55</v>
      </c>
      <c r="P24" s="57" t="s">
        <v>41</v>
      </c>
      <c r="Q24" s="57"/>
      <c r="R24" s="57"/>
      <c r="S24" s="57"/>
      <c r="T24" s="57"/>
      <c r="U24" s="57"/>
      <c r="V24" s="57"/>
      <c r="W24" s="88"/>
      <c r="X24" s="79"/>
      <c r="Y24" s="79"/>
      <c r="Z24" s="79"/>
      <c r="AA24" s="79"/>
      <c r="AB24" s="79"/>
      <c r="AC24" s="79"/>
      <c r="AD24" s="35"/>
    </row>
    <row r="25" spans="1:30">
      <c r="A25" s="47"/>
      <c r="B25" s="48"/>
      <c r="C25" s="23">
        <v>9</v>
      </c>
      <c r="D25" s="50" t="s">
        <v>80</v>
      </c>
      <c r="E25" s="3" t="s">
        <v>81</v>
      </c>
      <c r="F25" s="24" t="s">
        <v>82</v>
      </c>
      <c r="G25" s="10">
        <f>IF(H25&gt;=10,I25/H25,I25/16)</f>
        <v>4</v>
      </c>
      <c r="H25" s="10">
        <v>4</v>
      </c>
      <c r="I25" s="10">
        <f>SUM(J25:K25)</f>
        <v>64</v>
      </c>
      <c r="J25" s="10">
        <v>32</v>
      </c>
      <c r="K25" s="10">
        <v>32</v>
      </c>
      <c r="L25" s="10" t="str">
        <f>IF((I25-J25)/I25&gt;=80%,"C",IF((I25-J25)/I25&lt;=20%,"A","B"))</f>
        <v>B</v>
      </c>
      <c r="M25" s="10" t="s">
        <v>38</v>
      </c>
      <c r="N25" s="10" t="s">
        <v>39</v>
      </c>
      <c r="O25" s="10" t="s">
        <v>55</v>
      </c>
      <c r="P25" s="57" t="s">
        <v>68</v>
      </c>
      <c r="Q25" s="57"/>
      <c r="R25" s="57"/>
      <c r="S25" s="57"/>
      <c r="T25" s="57"/>
      <c r="U25" s="57"/>
      <c r="V25" s="57"/>
      <c r="W25" s="88"/>
      <c r="X25" s="79"/>
      <c r="Y25" s="79"/>
      <c r="Z25" s="79"/>
      <c r="AA25" s="79"/>
      <c r="AB25" s="79"/>
      <c r="AC25" s="79"/>
      <c r="AD25" s="35"/>
    </row>
    <row r="26" spans="1:30">
      <c r="A26" s="47"/>
      <c r="B26" s="48"/>
      <c r="C26" s="23">
        <v>10</v>
      </c>
      <c r="D26" s="51"/>
      <c r="E26" s="3" t="s">
        <v>83</v>
      </c>
      <c r="F26" s="24" t="s">
        <v>84</v>
      </c>
      <c r="G26" s="12">
        <v>4</v>
      </c>
      <c r="H26" s="24" t="s">
        <v>85</v>
      </c>
      <c r="I26" s="12">
        <v>64</v>
      </c>
      <c r="J26" s="24">
        <v>64</v>
      </c>
      <c r="K26" s="24">
        <v>0</v>
      </c>
      <c r="L26" s="24" t="s">
        <v>50</v>
      </c>
      <c r="M26" s="24" t="s">
        <v>38</v>
      </c>
      <c r="N26" s="24" t="s">
        <v>39</v>
      </c>
      <c r="O26" s="24" t="s">
        <v>40</v>
      </c>
      <c r="P26" s="57" t="s">
        <v>68</v>
      </c>
      <c r="Q26" s="57"/>
      <c r="R26" s="57"/>
      <c r="S26" s="57"/>
      <c r="T26" s="57"/>
      <c r="U26" s="57"/>
      <c r="V26" s="57"/>
      <c r="W26" s="57"/>
      <c r="X26" s="79"/>
      <c r="Y26" s="79"/>
      <c r="Z26" s="79"/>
      <c r="AA26" s="79"/>
      <c r="AB26" s="79"/>
      <c r="AC26" s="79"/>
      <c r="AD26" s="35"/>
    </row>
    <row r="27" spans="1:30">
      <c r="A27" s="47"/>
      <c r="B27" s="48"/>
      <c r="C27" s="23"/>
      <c r="D27" s="51"/>
      <c r="E27" s="3" t="s">
        <v>86</v>
      </c>
      <c r="F27" s="24" t="s">
        <v>87</v>
      </c>
      <c r="G27" s="12">
        <v>4</v>
      </c>
      <c r="H27" s="24" t="s">
        <v>85</v>
      </c>
      <c r="I27" s="12">
        <v>64</v>
      </c>
      <c r="J27" s="24">
        <v>64</v>
      </c>
      <c r="K27" s="24">
        <v>0</v>
      </c>
      <c r="L27" s="24" t="s">
        <v>50</v>
      </c>
      <c r="M27" s="24" t="s">
        <v>38</v>
      </c>
      <c r="N27" s="24" t="s">
        <v>39</v>
      </c>
      <c r="O27" s="24" t="s">
        <v>40</v>
      </c>
      <c r="P27"/>
      <c r="Q27" s="57" t="s">
        <v>41</v>
      </c>
      <c r="R27" s="57"/>
      <c r="S27" s="57"/>
      <c r="T27" s="57"/>
      <c r="U27" s="57"/>
      <c r="V27" s="57"/>
      <c r="W27" s="88"/>
      <c r="X27" s="79"/>
      <c r="Y27" s="79"/>
      <c r="Z27" s="79"/>
      <c r="AA27" s="79"/>
      <c r="AB27" s="79"/>
      <c r="AC27" s="79"/>
      <c r="AD27" s="35"/>
    </row>
    <row r="28" spans="1:30">
      <c r="A28" s="47"/>
      <c r="B28" s="48"/>
      <c r="C28" s="23"/>
      <c r="D28" s="51"/>
      <c r="E28" s="3" t="s">
        <v>88</v>
      </c>
      <c r="F28" s="24" t="s">
        <v>89</v>
      </c>
      <c r="G28" s="10">
        <v>4</v>
      </c>
      <c r="H28" s="10" t="s">
        <v>85</v>
      </c>
      <c r="I28" s="10">
        <v>64</v>
      </c>
      <c r="J28" s="10">
        <v>64</v>
      </c>
      <c r="K28" s="10">
        <v>0</v>
      </c>
      <c r="L28" s="10" t="s">
        <v>50</v>
      </c>
      <c r="M28" s="10" t="s">
        <v>38</v>
      </c>
      <c r="N28" s="10" t="s">
        <v>39</v>
      </c>
      <c r="O28" s="10" t="s">
        <v>40</v>
      </c>
      <c r="P28" s="57"/>
      <c r="Q28" s="57"/>
      <c r="R28" s="57"/>
      <c r="S28" s="57" t="s">
        <v>41</v>
      </c>
      <c r="T28" s="57"/>
      <c r="U28" s="57"/>
      <c r="V28" s="57"/>
      <c r="W28" s="88"/>
      <c r="X28" s="79"/>
      <c r="Y28" s="79"/>
      <c r="Z28" s="79"/>
      <c r="AA28" s="79"/>
      <c r="AB28" s="79"/>
      <c r="AC28" s="79"/>
      <c r="AD28" s="35"/>
    </row>
    <row r="29" spans="1:30">
      <c r="A29" s="47"/>
      <c r="B29" s="48"/>
      <c r="C29" s="23"/>
      <c r="D29" s="51"/>
      <c r="E29" s="3" t="s">
        <v>90</v>
      </c>
      <c r="F29" s="24" t="s">
        <v>91</v>
      </c>
      <c r="G29" s="10">
        <v>4</v>
      </c>
      <c r="H29" s="10" t="s">
        <v>85</v>
      </c>
      <c r="I29" s="10">
        <v>64</v>
      </c>
      <c r="J29" s="10">
        <v>64</v>
      </c>
      <c r="K29" s="10"/>
      <c r="L29" s="10"/>
      <c r="M29" s="10"/>
      <c r="N29" s="10"/>
      <c r="O29" s="10"/>
      <c r="P29" s="57"/>
      <c r="Q29" s="57"/>
      <c r="R29" s="57"/>
      <c r="S29" s="57"/>
      <c r="T29" s="57" t="s">
        <v>41</v>
      </c>
      <c r="U29" s="57"/>
      <c r="V29" s="57"/>
      <c r="W29" s="88"/>
      <c r="X29" s="79"/>
      <c r="Y29" s="79"/>
      <c r="Z29" s="79"/>
      <c r="AA29" s="79"/>
      <c r="AB29" s="79"/>
      <c r="AC29" s="79"/>
      <c r="AD29" s="35"/>
    </row>
    <row r="30" spans="1:30">
      <c r="A30" s="47"/>
      <c r="B30" s="48"/>
      <c r="C30" s="23">
        <v>11</v>
      </c>
      <c r="D30" s="10" t="s">
        <v>92</v>
      </c>
      <c r="E30" s="3" t="s">
        <v>93</v>
      </c>
      <c r="F30" s="24" t="s">
        <v>94</v>
      </c>
      <c r="G30" s="10">
        <v>2</v>
      </c>
      <c r="H30" s="10">
        <v>2</v>
      </c>
      <c r="I30" s="10">
        <v>32</v>
      </c>
      <c r="J30" s="10">
        <v>8</v>
      </c>
      <c r="K30" s="10">
        <v>24</v>
      </c>
      <c r="L30" s="10" t="str">
        <f>IF((I30-J30)/I30&gt;=80%,"C",IF((I30-J30)/I30&lt;=20%,"A","B"))</f>
        <v>B</v>
      </c>
      <c r="M30" s="10" t="s">
        <v>38</v>
      </c>
      <c r="N30" s="10" t="s">
        <v>54</v>
      </c>
      <c r="O30" s="10" t="s">
        <v>55</v>
      </c>
      <c r="P30" s="57" t="s">
        <v>41</v>
      </c>
      <c r="Q30" s="57"/>
      <c r="R30" s="57"/>
      <c r="S30" s="57"/>
      <c r="T30" s="57"/>
      <c r="U30" s="57"/>
      <c r="V30" s="57"/>
      <c r="W30" s="88"/>
      <c r="X30" s="79"/>
      <c r="Y30" s="79"/>
      <c r="Z30" s="79"/>
      <c r="AA30" s="79"/>
      <c r="AB30" s="79"/>
      <c r="AC30" s="79"/>
      <c r="AD30" s="35"/>
    </row>
    <row r="31" spans="1:30">
      <c r="A31" s="47"/>
      <c r="B31" s="48"/>
      <c r="C31" s="23"/>
      <c r="D31" s="10"/>
      <c r="E31" s="3" t="s">
        <v>95</v>
      </c>
      <c r="F31" s="24" t="s">
        <v>96</v>
      </c>
      <c r="G31" s="10">
        <v>2</v>
      </c>
      <c r="H31" s="10">
        <v>2</v>
      </c>
      <c r="I31" s="10">
        <v>32</v>
      </c>
      <c r="J31" s="10">
        <v>8</v>
      </c>
      <c r="K31" s="10">
        <v>24</v>
      </c>
      <c r="L31" s="10"/>
      <c r="M31" s="10"/>
      <c r="N31" s="10"/>
      <c r="O31" s="10"/>
      <c r="P31" s="57"/>
      <c r="Q31" s="57" t="s">
        <v>41</v>
      </c>
      <c r="R31" s="57"/>
      <c r="S31" s="57"/>
      <c r="T31" s="57"/>
      <c r="U31" s="57"/>
      <c r="V31" s="57"/>
      <c r="W31" s="88"/>
      <c r="X31" s="79"/>
      <c r="Y31" s="79"/>
      <c r="Z31" s="79"/>
      <c r="AA31" s="79"/>
      <c r="AB31" s="79"/>
      <c r="AC31" s="79"/>
      <c r="AD31" s="35"/>
    </row>
    <row r="32" spans="1:30">
      <c r="A32" s="47"/>
      <c r="B32" s="48"/>
      <c r="C32" s="23"/>
      <c r="D32" s="10"/>
      <c r="E32" s="3" t="s">
        <v>97</v>
      </c>
      <c r="F32" s="24" t="s">
        <v>98</v>
      </c>
      <c r="G32" s="10">
        <v>2</v>
      </c>
      <c r="H32" s="10">
        <v>2</v>
      </c>
      <c r="I32" s="10">
        <v>32</v>
      </c>
      <c r="J32" s="10">
        <v>8</v>
      </c>
      <c r="K32" s="10">
        <v>24</v>
      </c>
      <c r="L32" s="10"/>
      <c r="M32" s="10"/>
      <c r="N32" s="10"/>
      <c r="O32" s="10"/>
      <c r="P32" s="57"/>
      <c r="Q32" s="57"/>
      <c r="R32" s="57"/>
      <c r="S32" s="57" t="s">
        <v>41</v>
      </c>
      <c r="T32" s="57"/>
      <c r="U32" s="57"/>
      <c r="V32" s="57"/>
      <c r="W32" s="88"/>
      <c r="X32" s="79"/>
      <c r="Y32" s="79"/>
      <c r="Z32" s="79"/>
      <c r="AA32" s="79"/>
      <c r="AB32" s="79"/>
      <c r="AC32" s="79"/>
      <c r="AD32" s="35"/>
    </row>
    <row r="33" spans="1:30">
      <c r="A33" s="47"/>
      <c r="B33" s="48"/>
      <c r="C33" s="23"/>
      <c r="D33" s="10"/>
      <c r="E33" s="3" t="s">
        <v>99</v>
      </c>
      <c r="F33" s="24" t="s">
        <v>100</v>
      </c>
      <c r="G33" s="10">
        <v>2</v>
      </c>
      <c r="H33" s="10">
        <v>2</v>
      </c>
      <c r="I33" s="10">
        <v>32</v>
      </c>
      <c r="J33" s="10">
        <v>8</v>
      </c>
      <c r="K33" s="10">
        <v>24</v>
      </c>
      <c r="L33" s="10"/>
      <c r="M33" s="10"/>
      <c r="N33" s="10"/>
      <c r="O33" s="10"/>
      <c r="P33" s="57"/>
      <c r="Q33" s="57"/>
      <c r="R33" s="57"/>
      <c r="S33" s="57"/>
      <c r="T33" s="57" t="s">
        <v>41</v>
      </c>
      <c r="U33" s="57"/>
      <c r="V33" s="57"/>
      <c r="W33" s="88"/>
      <c r="X33" s="79"/>
      <c r="Y33" s="79"/>
      <c r="Z33" s="79"/>
      <c r="AA33" s="79"/>
      <c r="AB33" s="79"/>
      <c r="AC33" s="79"/>
      <c r="AD33" s="35"/>
    </row>
    <row r="34" spans="1:30">
      <c r="A34" s="47"/>
      <c r="B34" s="48"/>
      <c r="C34" s="23">
        <v>13</v>
      </c>
      <c r="D34" s="10"/>
      <c r="E34" s="3" t="s">
        <v>101</v>
      </c>
      <c r="F34" s="24" t="s">
        <v>102</v>
      </c>
      <c r="G34" s="10">
        <f t="shared" ref="G34:G39" si="3">IF(H34&gt;=10,I34/H34,I34/16)</f>
        <v>2</v>
      </c>
      <c r="H34" s="10">
        <v>2</v>
      </c>
      <c r="I34" s="10">
        <f t="shared" ref="I34:I39" si="4">SUM(J34:K34)</f>
        <v>32</v>
      </c>
      <c r="J34" s="10">
        <v>16</v>
      </c>
      <c r="K34" s="10">
        <v>16</v>
      </c>
      <c r="L34" s="10" t="str">
        <f t="shared" ref="L34:L39" si="5">IF((I34-J34)/I34&gt;=80%,"C",IF((I34-J34)/I34&lt;=20%,"A","B"))</f>
        <v>B</v>
      </c>
      <c r="M34" s="10" t="s">
        <v>38</v>
      </c>
      <c r="N34" s="10" t="s">
        <v>54</v>
      </c>
      <c r="O34" s="10" t="s">
        <v>55</v>
      </c>
      <c r="P34" s="57"/>
      <c r="Q34" s="57" t="s">
        <v>41</v>
      </c>
      <c r="R34" s="57"/>
      <c r="S34" s="57"/>
      <c r="T34" s="57"/>
      <c r="U34" s="57"/>
      <c r="V34" s="57"/>
      <c r="W34" s="88"/>
      <c r="X34" s="79"/>
      <c r="Y34" s="79"/>
      <c r="Z34" s="79"/>
      <c r="AA34" s="79"/>
      <c r="AB34" s="79"/>
      <c r="AC34" s="79"/>
      <c r="AD34" s="35"/>
    </row>
    <row r="35" ht="20.25" spans="1:30">
      <c r="A35" s="47"/>
      <c r="B35" s="48"/>
      <c r="C35" s="23">
        <v>14</v>
      </c>
      <c r="D35" s="10" t="s">
        <v>103</v>
      </c>
      <c r="E35" s="3" t="s">
        <v>104</v>
      </c>
      <c r="F35" s="24" t="s">
        <v>105</v>
      </c>
      <c r="G35" s="10">
        <f t="shared" si="3"/>
        <v>2</v>
      </c>
      <c r="H35" s="10">
        <v>2</v>
      </c>
      <c r="I35" s="10">
        <f t="shared" si="4"/>
        <v>32</v>
      </c>
      <c r="J35" s="10">
        <v>32</v>
      </c>
      <c r="K35" s="10">
        <v>0</v>
      </c>
      <c r="L35" s="10" t="s">
        <v>50</v>
      </c>
      <c r="M35" s="10" t="s">
        <v>38</v>
      </c>
      <c r="N35" s="10" t="s">
        <v>54</v>
      </c>
      <c r="O35" s="10" t="s">
        <v>55</v>
      </c>
      <c r="P35" s="57"/>
      <c r="Q35" s="57"/>
      <c r="R35" s="57"/>
      <c r="S35" s="57" t="s">
        <v>41</v>
      </c>
      <c r="T35" s="57"/>
      <c r="U35" s="57"/>
      <c r="V35" s="57"/>
      <c r="W35" s="88"/>
      <c r="X35" s="79"/>
      <c r="Y35" s="79"/>
      <c r="Z35" s="79"/>
      <c r="AA35" s="79"/>
      <c r="AB35" s="79"/>
      <c r="AC35" s="79"/>
      <c r="AD35" s="35"/>
    </row>
    <row r="36" s="35" customFormat="1" ht="20.25" spans="1:29">
      <c r="A36" s="52"/>
      <c r="B36" s="53"/>
      <c r="C36" s="23">
        <v>15</v>
      </c>
      <c r="D36" s="10" t="s">
        <v>106</v>
      </c>
      <c r="E36" s="3" t="s">
        <v>107</v>
      </c>
      <c r="F36" s="24" t="s">
        <v>108</v>
      </c>
      <c r="G36" s="10">
        <v>1</v>
      </c>
      <c r="H36" s="10">
        <v>16</v>
      </c>
      <c r="I36" s="10">
        <v>16</v>
      </c>
      <c r="J36" s="10">
        <v>0</v>
      </c>
      <c r="K36" s="10">
        <v>16</v>
      </c>
      <c r="L36" s="10" t="str">
        <f t="shared" si="5"/>
        <v>C</v>
      </c>
      <c r="M36" s="10" t="s">
        <v>38</v>
      </c>
      <c r="N36" s="10" t="s">
        <v>54</v>
      </c>
      <c r="O36" s="10" t="s">
        <v>55</v>
      </c>
      <c r="P36" s="57" t="s">
        <v>41</v>
      </c>
      <c r="Q36" s="57"/>
      <c r="R36" s="57"/>
      <c r="S36" s="57"/>
      <c r="T36" s="57"/>
      <c r="U36" s="57"/>
      <c r="V36" s="57"/>
      <c r="W36" s="88"/>
      <c r="X36" s="79"/>
      <c r="Y36" s="79"/>
      <c r="Z36" s="79"/>
      <c r="AA36" s="79"/>
      <c r="AB36" s="79"/>
      <c r="AC36" s="79"/>
    </row>
    <row r="37" spans="1:30">
      <c r="A37" s="47"/>
      <c r="B37" s="48"/>
      <c r="C37" s="23">
        <v>19</v>
      </c>
      <c r="D37" s="10" t="s">
        <v>109</v>
      </c>
      <c r="E37" s="3" t="s">
        <v>110</v>
      </c>
      <c r="F37" s="24" t="s">
        <v>111</v>
      </c>
      <c r="G37" s="10">
        <f t="shared" si="3"/>
        <v>1</v>
      </c>
      <c r="H37" s="10">
        <v>2</v>
      </c>
      <c r="I37" s="10">
        <f t="shared" si="4"/>
        <v>16</v>
      </c>
      <c r="J37" s="10">
        <v>8</v>
      </c>
      <c r="K37" s="10">
        <v>8</v>
      </c>
      <c r="L37" s="10" t="str">
        <f t="shared" si="5"/>
        <v>B</v>
      </c>
      <c r="M37" s="10" t="s">
        <v>38</v>
      </c>
      <c r="N37" s="10" t="s">
        <v>54</v>
      </c>
      <c r="O37" s="10" t="s">
        <v>55</v>
      </c>
      <c r="P37" s="57" t="s">
        <v>41</v>
      </c>
      <c r="Q37" s="57"/>
      <c r="R37" s="57"/>
      <c r="S37" s="57"/>
      <c r="T37" s="57"/>
      <c r="U37" s="57"/>
      <c r="V37" s="57"/>
      <c r="W37" s="88"/>
      <c r="X37" s="79"/>
      <c r="Y37" s="79"/>
      <c r="Z37" s="79"/>
      <c r="AA37" s="79"/>
      <c r="AB37" s="79"/>
      <c r="AC37" s="79"/>
      <c r="AD37" s="35"/>
    </row>
    <row r="38" spans="1:30">
      <c r="A38" s="47"/>
      <c r="B38" s="48"/>
      <c r="C38" s="23">
        <v>20</v>
      </c>
      <c r="D38" s="10"/>
      <c r="E38" s="3" t="s">
        <v>112</v>
      </c>
      <c r="F38" s="24" t="s">
        <v>113</v>
      </c>
      <c r="G38" s="10">
        <f t="shared" si="3"/>
        <v>2</v>
      </c>
      <c r="H38" s="10">
        <v>2</v>
      </c>
      <c r="I38" s="10">
        <f t="shared" si="4"/>
        <v>32</v>
      </c>
      <c r="J38" s="10">
        <v>16</v>
      </c>
      <c r="K38" s="10">
        <v>16</v>
      </c>
      <c r="L38" s="10" t="str">
        <f t="shared" si="5"/>
        <v>B</v>
      </c>
      <c r="M38" s="10" t="s">
        <v>38</v>
      </c>
      <c r="N38" s="10" t="s">
        <v>54</v>
      </c>
      <c r="O38" s="10" t="s">
        <v>55</v>
      </c>
      <c r="P38" s="57"/>
      <c r="Q38" s="57"/>
      <c r="R38" s="57"/>
      <c r="S38" s="57"/>
      <c r="T38" s="57"/>
      <c r="U38" s="57"/>
      <c r="V38" s="57"/>
      <c r="W38" s="88"/>
      <c r="X38" s="79"/>
      <c r="Y38" s="88" t="s">
        <v>41</v>
      </c>
      <c r="Z38" s="57"/>
      <c r="AA38" s="57"/>
      <c r="AB38" s="79"/>
      <c r="AC38" s="79"/>
      <c r="AD38" s="35"/>
    </row>
    <row r="39" spans="1:30">
      <c r="A39" s="47"/>
      <c r="B39" s="48"/>
      <c r="C39" s="23">
        <v>21</v>
      </c>
      <c r="D39" s="10"/>
      <c r="E39" s="3" t="s">
        <v>114</v>
      </c>
      <c r="F39" s="24" t="s">
        <v>115</v>
      </c>
      <c r="G39" s="10">
        <f t="shared" si="3"/>
        <v>1</v>
      </c>
      <c r="H39" s="10">
        <v>4</v>
      </c>
      <c r="I39" s="10">
        <f t="shared" si="4"/>
        <v>16</v>
      </c>
      <c r="J39" s="10">
        <v>8</v>
      </c>
      <c r="K39" s="10">
        <v>8</v>
      </c>
      <c r="L39" s="10" t="str">
        <f t="shared" si="5"/>
        <v>B</v>
      </c>
      <c r="M39" s="10" t="s">
        <v>38</v>
      </c>
      <c r="N39" s="10" t="s">
        <v>54</v>
      </c>
      <c r="O39" s="10" t="s">
        <v>55</v>
      </c>
      <c r="P39" s="57"/>
      <c r="Q39" s="57"/>
      <c r="R39" s="57"/>
      <c r="S39" s="57"/>
      <c r="T39" s="57"/>
      <c r="U39" s="57"/>
      <c r="V39" s="57"/>
      <c r="W39" s="88"/>
      <c r="X39" s="79"/>
      <c r="Y39" s="79"/>
      <c r="Z39" s="88" t="s">
        <v>68</v>
      </c>
      <c r="AA39" s="57"/>
      <c r="AC39" s="79"/>
      <c r="AD39" s="35"/>
    </row>
    <row r="40" spans="1:30">
      <c r="A40" s="47"/>
      <c r="B40" s="62" t="s">
        <v>116</v>
      </c>
      <c r="C40" s="62"/>
      <c r="D40" s="62"/>
      <c r="E40" s="63"/>
      <c r="F40" s="64"/>
      <c r="G40" s="59">
        <f t="shared" ref="G40:K40" si="6">SUM(G8:G39)</f>
        <v>58</v>
      </c>
      <c r="H40" s="59" t="s">
        <v>76</v>
      </c>
      <c r="I40" s="59">
        <f t="shared" si="6"/>
        <v>1080</v>
      </c>
      <c r="J40" s="59">
        <f t="shared" si="6"/>
        <v>702</v>
      </c>
      <c r="K40" s="59">
        <f t="shared" si="6"/>
        <v>378</v>
      </c>
      <c r="L40" s="59" t="s">
        <v>76</v>
      </c>
      <c r="M40" s="59" t="s">
        <v>76</v>
      </c>
      <c r="N40" s="59" t="s">
        <v>76</v>
      </c>
      <c r="O40" s="59" t="s">
        <v>76</v>
      </c>
      <c r="P40" s="59" t="s">
        <v>76</v>
      </c>
      <c r="Q40" s="59" t="s">
        <v>76</v>
      </c>
      <c r="R40" s="59" t="s">
        <v>76</v>
      </c>
      <c r="S40" s="59" t="s">
        <v>76</v>
      </c>
      <c r="T40" s="59" t="s">
        <v>76</v>
      </c>
      <c r="U40" s="59" t="s">
        <v>76</v>
      </c>
      <c r="V40" s="59" t="s">
        <v>76</v>
      </c>
      <c r="W40" s="61" t="s">
        <v>76</v>
      </c>
      <c r="X40" s="91"/>
      <c r="Y40" s="91"/>
      <c r="Z40" s="91"/>
      <c r="AA40" s="91"/>
      <c r="AB40" s="91"/>
      <c r="AC40" s="91"/>
      <c r="AD40" s="35"/>
    </row>
    <row r="41" s="34" customFormat="1" spans="1:30">
      <c r="A41" s="47"/>
      <c r="B41" s="160" t="s">
        <v>117</v>
      </c>
      <c r="C41" s="10">
        <v>1</v>
      </c>
      <c r="D41" s="10" t="s">
        <v>118</v>
      </c>
      <c r="E41" s="10"/>
      <c r="F41" s="24" t="s">
        <v>119</v>
      </c>
      <c r="G41" s="10">
        <f t="shared" ref="G41:G47" si="7">IF(H41&gt;=10,I41/H41,I41/16)</f>
        <v>2</v>
      </c>
      <c r="H41" s="10">
        <v>2</v>
      </c>
      <c r="I41" s="10">
        <f t="shared" ref="I41:I47" si="8">SUM(J41:K41)</f>
        <v>32</v>
      </c>
      <c r="J41" s="10">
        <v>32</v>
      </c>
      <c r="K41" s="10">
        <v>0</v>
      </c>
      <c r="L41" s="10" t="str">
        <f t="shared" ref="L41:L48" si="9">IF((I41-J41)/I41&gt;=80%,"C",IF((I41-J41)/I41&lt;=20%,"A","B"))</f>
        <v>A</v>
      </c>
      <c r="M41" s="10" t="s">
        <v>120</v>
      </c>
      <c r="N41" s="10" t="s">
        <v>54</v>
      </c>
      <c r="O41" s="10" t="s">
        <v>55</v>
      </c>
      <c r="P41" s="57" t="s">
        <v>68</v>
      </c>
      <c r="Q41" s="57" t="s">
        <v>68</v>
      </c>
      <c r="R41" s="57" t="s">
        <v>41</v>
      </c>
      <c r="S41" s="57" t="s">
        <v>68</v>
      </c>
      <c r="T41" s="57" t="s">
        <v>41</v>
      </c>
      <c r="U41" s="57" t="s">
        <v>68</v>
      </c>
      <c r="V41" s="57" t="s">
        <v>41</v>
      </c>
      <c r="W41" s="88"/>
      <c r="X41" s="79"/>
      <c r="Y41" s="79"/>
      <c r="Z41" s="79"/>
      <c r="AA41" s="79"/>
      <c r="AB41" s="79"/>
      <c r="AC41" s="79"/>
      <c r="AD41" s="35"/>
    </row>
    <row r="42" s="34" customFormat="1" spans="1:30">
      <c r="A42" s="47"/>
      <c r="B42" s="48"/>
      <c r="C42" s="10">
        <v>2</v>
      </c>
      <c r="D42" s="10" t="s">
        <v>121</v>
      </c>
      <c r="E42" s="10"/>
      <c r="F42" s="24" t="s">
        <v>119</v>
      </c>
      <c r="G42" s="10">
        <f t="shared" si="7"/>
        <v>2</v>
      </c>
      <c r="H42" s="10">
        <v>2</v>
      </c>
      <c r="I42" s="10">
        <f t="shared" si="8"/>
        <v>32</v>
      </c>
      <c r="J42" s="10">
        <v>32</v>
      </c>
      <c r="K42" s="10">
        <v>0</v>
      </c>
      <c r="L42" s="10" t="str">
        <f t="shared" si="9"/>
        <v>A</v>
      </c>
      <c r="M42" s="10" t="s">
        <v>120</v>
      </c>
      <c r="N42" s="10" t="s">
        <v>54</v>
      </c>
      <c r="O42" s="10" t="s">
        <v>55</v>
      </c>
      <c r="P42" s="57" t="s">
        <v>68</v>
      </c>
      <c r="Q42" s="57" t="s">
        <v>68</v>
      </c>
      <c r="R42" s="57" t="s">
        <v>41</v>
      </c>
      <c r="S42" s="57" t="s">
        <v>68</v>
      </c>
      <c r="T42" s="57" t="s">
        <v>41</v>
      </c>
      <c r="U42" s="57" t="s">
        <v>68</v>
      </c>
      <c r="V42" s="57" t="s">
        <v>41</v>
      </c>
      <c r="W42" s="88"/>
      <c r="X42" s="79"/>
      <c r="Y42" s="79"/>
      <c r="Z42" s="79"/>
      <c r="AA42" s="79"/>
      <c r="AB42" s="79"/>
      <c r="AC42" s="79"/>
      <c r="AD42" s="35"/>
    </row>
    <row r="43" s="34" customFormat="1" spans="1:30">
      <c r="A43" s="47"/>
      <c r="B43" s="48"/>
      <c r="C43" s="10">
        <v>3</v>
      </c>
      <c r="D43" s="10" t="s">
        <v>122</v>
      </c>
      <c r="E43" s="10"/>
      <c r="F43" s="24" t="s">
        <v>119</v>
      </c>
      <c r="G43" s="10">
        <f t="shared" si="7"/>
        <v>2</v>
      </c>
      <c r="H43" s="10">
        <v>2</v>
      </c>
      <c r="I43" s="10">
        <f t="shared" si="8"/>
        <v>32</v>
      </c>
      <c r="J43" s="10">
        <v>32</v>
      </c>
      <c r="K43" s="10">
        <v>0</v>
      </c>
      <c r="L43" s="10" t="str">
        <f t="shared" si="9"/>
        <v>A</v>
      </c>
      <c r="M43" s="10" t="s">
        <v>120</v>
      </c>
      <c r="N43" s="10" t="s">
        <v>54</v>
      </c>
      <c r="O43" s="10" t="s">
        <v>55</v>
      </c>
      <c r="P43" s="57" t="s">
        <v>68</v>
      </c>
      <c r="Q43" s="57" t="s">
        <v>68</v>
      </c>
      <c r="R43" s="57" t="s">
        <v>41</v>
      </c>
      <c r="S43" s="57" t="s">
        <v>68</v>
      </c>
      <c r="T43" s="57" t="s">
        <v>41</v>
      </c>
      <c r="U43" s="57" t="s">
        <v>68</v>
      </c>
      <c r="V43" s="57" t="s">
        <v>41</v>
      </c>
      <c r="W43" s="11"/>
      <c r="X43" s="79"/>
      <c r="Y43" s="79"/>
      <c r="Z43" s="79"/>
      <c r="AA43" s="79"/>
      <c r="AB43" s="79"/>
      <c r="AC43" s="79"/>
      <c r="AD43" s="35"/>
    </row>
    <row r="44" s="34" customFormat="1" spans="1:30">
      <c r="A44" s="47"/>
      <c r="B44" s="48"/>
      <c r="C44" s="10">
        <v>4</v>
      </c>
      <c r="D44" s="10" t="s">
        <v>123</v>
      </c>
      <c r="E44" s="10"/>
      <c r="F44" s="24" t="s">
        <v>119</v>
      </c>
      <c r="G44" s="10">
        <f t="shared" si="7"/>
        <v>2</v>
      </c>
      <c r="H44" s="10">
        <v>2</v>
      </c>
      <c r="I44" s="10">
        <f t="shared" si="8"/>
        <v>32</v>
      </c>
      <c r="J44" s="10">
        <v>16</v>
      </c>
      <c r="K44" s="10">
        <v>16</v>
      </c>
      <c r="L44" s="10" t="str">
        <f t="shared" si="9"/>
        <v>B</v>
      </c>
      <c r="M44" s="10" t="s">
        <v>120</v>
      </c>
      <c r="N44" s="10" t="s">
        <v>54</v>
      </c>
      <c r="O44" s="10" t="s">
        <v>55</v>
      </c>
      <c r="P44" s="57" t="s">
        <v>68</v>
      </c>
      <c r="Q44" s="57" t="s">
        <v>68</v>
      </c>
      <c r="R44" s="57" t="s">
        <v>41</v>
      </c>
      <c r="S44" s="57" t="s">
        <v>68</v>
      </c>
      <c r="T44" s="57" t="s">
        <v>41</v>
      </c>
      <c r="U44" s="57" t="s">
        <v>68</v>
      </c>
      <c r="V44" s="57" t="s">
        <v>41</v>
      </c>
      <c r="W44" s="11"/>
      <c r="X44" s="79"/>
      <c r="Y44" s="79"/>
      <c r="Z44" s="79"/>
      <c r="AA44" s="79"/>
      <c r="AB44" s="79"/>
      <c r="AC44" s="79"/>
      <c r="AD44" s="35"/>
    </row>
    <row r="45" s="34" customFormat="1" spans="1:30">
      <c r="A45" s="47"/>
      <c r="B45" s="48"/>
      <c r="C45" s="10">
        <v>5</v>
      </c>
      <c r="D45" s="10" t="s">
        <v>124</v>
      </c>
      <c r="E45" s="10"/>
      <c r="F45" s="24" t="s">
        <v>119</v>
      </c>
      <c r="G45" s="10">
        <f t="shared" si="7"/>
        <v>2</v>
      </c>
      <c r="H45" s="10">
        <v>2</v>
      </c>
      <c r="I45" s="10">
        <f t="shared" si="8"/>
        <v>32</v>
      </c>
      <c r="J45" s="10">
        <v>32</v>
      </c>
      <c r="K45" s="10">
        <v>0</v>
      </c>
      <c r="L45" s="10" t="str">
        <f t="shared" si="9"/>
        <v>A</v>
      </c>
      <c r="M45" s="10" t="s">
        <v>120</v>
      </c>
      <c r="N45" s="10" t="s">
        <v>54</v>
      </c>
      <c r="O45" s="10" t="s">
        <v>55</v>
      </c>
      <c r="P45" s="57" t="s">
        <v>68</v>
      </c>
      <c r="Q45" s="57" t="s">
        <v>68</v>
      </c>
      <c r="R45" s="57" t="s">
        <v>41</v>
      </c>
      <c r="S45" s="57" t="s">
        <v>68</v>
      </c>
      <c r="T45" s="57" t="s">
        <v>41</v>
      </c>
      <c r="U45" s="57" t="s">
        <v>68</v>
      </c>
      <c r="V45" s="57" t="s">
        <v>41</v>
      </c>
      <c r="W45" s="11"/>
      <c r="X45" s="79"/>
      <c r="Y45" s="79"/>
      <c r="Z45" s="79"/>
      <c r="AA45" s="79"/>
      <c r="AB45" s="79"/>
      <c r="AC45" s="79"/>
      <c r="AD45" s="35"/>
    </row>
    <row r="46" s="34" customFormat="1" spans="1:30">
      <c r="A46" s="47"/>
      <c r="B46" s="48"/>
      <c r="C46" s="10">
        <v>6</v>
      </c>
      <c r="D46" s="10" t="s">
        <v>125</v>
      </c>
      <c r="E46" s="10"/>
      <c r="F46" s="24" t="s">
        <v>119</v>
      </c>
      <c r="G46" s="10">
        <f t="shared" si="7"/>
        <v>2</v>
      </c>
      <c r="H46" s="10">
        <v>2</v>
      </c>
      <c r="I46" s="10">
        <f t="shared" si="8"/>
        <v>32</v>
      </c>
      <c r="J46" s="10">
        <v>16</v>
      </c>
      <c r="K46" s="10">
        <v>16</v>
      </c>
      <c r="L46" s="10" t="str">
        <f t="shared" si="9"/>
        <v>B</v>
      </c>
      <c r="M46" s="10" t="s">
        <v>120</v>
      </c>
      <c r="N46" s="10" t="s">
        <v>54</v>
      </c>
      <c r="O46" s="10" t="s">
        <v>55</v>
      </c>
      <c r="P46" s="57" t="s">
        <v>68</v>
      </c>
      <c r="Q46" s="57" t="s">
        <v>68</v>
      </c>
      <c r="R46" s="57" t="s">
        <v>41</v>
      </c>
      <c r="S46" s="57" t="s">
        <v>68</v>
      </c>
      <c r="T46" s="57" t="s">
        <v>41</v>
      </c>
      <c r="U46" s="57" t="s">
        <v>68</v>
      </c>
      <c r="V46" s="57" t="s">
        <v>41</v>
      </c>
      <c r="W46" s="11"/>
      <c r="X46" s="79"/>
      <c r="Y46" s="79"/>
      <c r="Z46" s="79"/>
      <c r="AA46" s="79"/>
      <c r="AB46" s="79"/>
      <c r="AC46" s="79"/>
      <c r="AD46" s="35"/>
    </row>
    <row r="47" s="34" customFormat="1" spans="1:30">
      <c r="A47" s="47"/>
      <c r="B47" s="48"/>
      <c r="C47" s="10">
        <v>7</v>
      </c>
      <c r="D47" s="10" t="s">
        <v>126</v>
      </c>
      <c r="E47" s="10"/>
      <c r="F47" s="24" t="s">
        <v>119</v>
      </c>
      <c r="G47" s="10">
        <f t="shared" si="7"/>
        <v>2</v>
      </c>
      <c r="H47" s="10">
        <v>2</v>
      </c>
      <c r="I47" s="10">
        <f t="shared" si="8"/>
        <v>32</v>
      </c>
      <c r="J47" s="10">
        <v>16</v>
      </c>
      <c r="K47" s="10">
        <v>16</v>
      </c>
      <c r="L47" s="10" t="str">
        <f t="shared" si="9"/>
        <v>B</v>
      </c>
      <c r="M47" s="10" t="s">
        <v>120</v>
      </c>
      <c r="N47" s="10" t="s">
        <v>54</v>
      </c>
      <c r="O47" s="10" t="s">
        <v>55</v>
      </c>
      <c r="P47" s="57"/>
      <c r="Q47" s="57"/>
      <c r="R47" s="57"/>
      <c r="S47" s="57"/>
      <c r="T47" s="57"/>
      <c r="U47" s="57"/>
      <c r="V47" s="57"/>
      <c r="W47" s="11"/>
      <c r="X47" s="57"/>
      <c r="Y47" s="57" t="s">
        <v>41</v>
      </c>
      <c r="Z47" s="57" t="s">
        <v>68</v>
      </c>
      <c r="AA47" s="57" t="s">
        <v>41</v>
      </c>
      <c r="AB47" s="57"/>
      <c r="AC47" s="57"/>
      <c r="AD47" s="35"/>
    </row>
    <row r="48" s="34" customFormat="1" spans="1:30">
      <c r="A48" s="47"/>
      <c r="B48" s="48"/>
      <c r="C48" s="10">
        <v>8</v>
      </c>
      <c r="D48" s="10" t="s">
        <v>127</v>
      </c>
      <c r="E48" s="10"/>
      <c r="F48" s="24" t="s">
        <v>119</v>
      </c>
      <c r="G48" s="10">
        <v>2</v>
      </c>
      <c r="H48" s="10">
        <v>2</v>
      </c>
      <c r="I48" s="10">
        <v>32</v>
      </c>
      <c r="J48" s="10">
        <v>0</v>
      </c>
      <c r="K48" s="10">
        <v>32</v>
      </c>
      <c r="L48" s="10" t="str">
        <f t="shared" si="9"/>
        <v>C</v>
      </c>
      <c r="M48" s="10" t="s">
        <v>120</v>
      </c>
      <c r="N48" s="10" t="s">
        <v>54</v>
      </c>
      <c r="O48" s="10" t="s">
        <v>55</v>
      </c>
      <c r="P48" s="57"/>
      <c r="Q48" s="57"/>
      <c r="R48" s="57"/>
      <c r="S48" s="57"/>
      <c r="T48" s="57"/>
      <c r="U48" s="57"/>
      <c r="V48" s="57"/>
      <c r="W48" s="11"/>
      <c r="X48" s="57"/>
      <c r="Y48" s="57" t="s">
        <v>41</v>
      </c>
      <c r="Z48" s="57" t="s">
        <v>68</v>
      </c>
      <c r="AA48" s="57" t="s">
        <v>41</v>
      </c>
      <c r="AB48" s="57"/>
      <c r="AC48" s="57"/>
      <c r="AD48" s="35"/>
    </row>
    <row r="49" spans="1:30">
      <c r="A49" s="58"/>
      <c r="B49" s="59" t="s">
        <v>128</v>
      </c>
      <c r="C49" s="59"/>
      <c r="D49" s="59"/>
      <c r="E49" s="60"/>
      <c r="F49" s="59"/>
      <c r="G49" s="59">
        <v>12</v>
      </c>
      <c r="H49" s="59" t="s">
        <v>76</v>
      </c>
      <c r="I49" s="59">
        <v>192</v>
      </c>
      <c r="J49" s="59">
        <v>132</v>
      </c>
      <c r="K49" s="59">
        <v>60</v>
      </c>
      <c r="L49" s="59" t="s">
        <v>76</v>
      </c>
      <c r="M49" s="59" t="s">
        <v>76</v>
      </c>
      <c r="N49" s="59" t="s">
        <v>76</v>
      </c>
      <c r="O49" s="59" t="s">
        <v>76</v>
      </c>
      <c r="P49" s="59" t="s">
        <v>76</v>
      </c>
      <c r="Q49" s="59" t="s">
        <v>76</v>
      </c>
      <c r="R49" s="59" t="s">
        <v>76</v>
      </c>
      <c r="S49" s="59" t="s">
        <v>76</v>
      </c>
      <c r="T49" s="59" t="s">
        <v>76</v>
      </c>
      <c r="U49" s="59" t="s">
        <v>76</v>
      </c>
      <c r="V49" s="59" t="s">
        <v>76</v>
      </c>
      <c r="W49" s="61" t="s">
        <v>76</v>
      </c>
      <c r="X49" s="91"/>
      <c r="Y49" s="91"/>
      <c r="Z49" s="91"/>
      <c r="AA49" s="91"/>
      <c r="AB49" s="91"/>
      <c r="AC49" s="91"/>
      <c r="AD49" s="35"/>
    </row>
    <row r="50" spans="1:30">
      <c r="A50" s="61" t="s">
        <v>129</v>
      </c>
      <c r="B50" s="62"/>
      <c r="C50" s="62"/>
      <c r="D50" s="62"/>
      <c r="E50" s="63"/>
      <c r="F50" s="64"/>
      <c r="G50" s="59">
        <f>G49+G40</f>
        <v>70</v>
      </c>
      <c r="H50" s="59" t="s">
        <v>76</v>
      </c>
      <c r="I50" s="59">
        <f t="shared" ref="I50:K50" si="10">I40+I49</f>
        <v>1272</v>
      </c>
      <c r="J50" s="59">
        <f t="shared" si="10"/>
        <v>834</v>
      </c>
      <c r="K50" s="59">
        <f t="shared" si="10"/>
        <v>438</v>
      </c>
      <c r="L50" s="59" t="s">
        <v>76</v>
      </c>
      <c r="M50" s="59" t="s">
        <v>76</v>
      </c>
      <c r="N50" s="59" t="s">
        <v>76</v>
      </c>
      <c r="O50" s="59" t="s">
        <v>76</v>
      </c>
      <c r="P50" s="59" t="s">
        <v>76</v>
      </c>
      <c r="Q50" s="59" t="s">
        <v>76</v>
      </c>
      <c r="R50" s="59" t="s">
        <v>76</v>
      </c>
      <c r="S50" s="59" t="s">
        <v>76</v>
      </c>
      <c r="T50" s="59" t="s">
        <v>76</v>
      </c>
      <c r="U50" s="59" t="s">
        <v>76</v>
      </c>
      <c r="V50" s="59" t="s">
        <v>76</v>
      </c>
      <c r="W50" s="61" t="s">
        <v>76</v>
      </c>
      <c r="X50" s="91"/>
      <c r="Y50" s="91"/>
      <c r="Z50" s="91"/>
      <c r="AA50" s="91"/>
      <c r="AB50" s="91"/>
      <c r="AC50" s="91"/>
      <c r="AD50" s="35"/>
    </row>
    <row r="51" customHeight="1" spans="1:30">
      <c r="A51" s="65" t="s">
        <v>130</v>
      </c>
      <c r="B51" s="66" t="s">
        <v>131</v>
      </c>
      <c r="C51" s="10">
        <v>1</v>
      </c>
      <c r="D51" s="12" t="s">
        <v>132</v>
      </c>
      <c r="E51" s="12"/>
      <c r="F51" s="12" t="s">
        <v>133</v>
      </c>
      <c r="G51" s="10">
        <v>4</v>
      </c>
      <c r="H51" s="10">
        <v>4</v>
      </c>
      <c r="I51" s="10">
        <v>64</v>
      </c>
      <c r="J51" s="12">
        <v>64</v>
      </c>
      <c r="K51" s="12">
        <v>0</v>
      </c>
      <c r="L51" s="10" t="s">
        <v>50</v>
      </c>
      <c r="M51" s="10" t="s">
        <v>38</v>
      </c>
      <c r="N51" s="24" t="s">
        <v>39</v>
      </c>
      <c r="O51" s="10" t="s">
        <v>40</v>
      </c>
      <c r="P51" s="81" t="s">
        <v>68</v>
      </c>
      <c r="Q51" s="79"/>
      <c r="R51" s="24"/>
      <c r="S51" s="24"/>
      <c r="T51" s="24"/>
      <c r="U51" s="24"/>
      <c r="V51" s="24"/>
      <c r="W51" s="92"/>
      <c r="X51" s="79"/>
      <c r="Y51" s="79"/>
      <c r="Z51" s="79"/>
      <c r="AA51" s="79"/>
      <c r="AB51" s="79"/>
      <c r="AC51" s="79"/>
      <c r="AD51" s="35"/>
    </row>
    <row r="52" s="36" customFormat="1" ht="38" customHeight="1" spans="1:30">
      <c r="A52" s="47"/>
      <c r="B52" s="67"/>
      <c r="C52" s="10">
        <v>2</v>
      </c>
      <c r="D52" s="13" t="s">
        <v>134</v>
      </c>
      <c r="E52" s="25"/>
      <c r="F52" s="12" t="s">
        <v>135</v>
      </c>
      <c r="G52" s="10">
        <v>4</v>
      </c>
      <c r="H52" s="10">
        <v>4</v>
      </c>
      <c r="I52" s="10">
        <v>64</v>
      </c>
      <c r="J52" s="12">
        <v>64</v>
      </c>
      <c r="K52" s="12">
        <v>0</v>
      </c>
      <c r="L52" s="10" t="s">
        <v>50</v>
      </c>
      <c r="M52" s="10" t="s">
        <v>38</v>
      </c>
      <c r="N52" s="24" t="s">
        <v>39</v>
      </c>
      <c r="O52" s="10" t="s">
        <v>40</v>
      </c>
      <c r="P52" s="81"/>
      <c r="Q52" s="81" t="s">
        <v>41</v>
      </c>
      <c r="R52" s="24"/>
      <c r="S52" s="24" t="s">
        <v>56</v>
      </c>
      <c r="T52" s="24"/>
      <c r="U52" s="24"/>
      <c r="V52" s="24"/>
      <c r="W52" s="92"/>
      <c r="X52" s="93"/>
      <c r="Y52" s="93"/>
      <c r="Z52" s="93"/>
      <c r="AA52" s="93"/>
      <c r="AB52" s="93"/>
      <c r="AC52" s="93"/>
      <c r="AD52" s="98"/>
    </row>
    <row r="53" s="36" customFormat="1" ht="38" customHeight="1" spans="1:30">
      <c r="A53" s="47"/>
      <c r="B53" s="67"/>
      <c r="C53" s="10">
        <v>3</v>
      </c>
      <c r="D53" s="13" t="s">
        <v>136</v>
      </c>
      <c r="E53" s="25"/>
      <c r="F53" s="12" t="s">
        <v>137</v>
      </c>
      <c r="G53" s="10">
        <v>4.5</v>
      </c>
      <c r="H53" s="12">
        <v>4.5</v>
      </c>
      <c r="I53" s="10">
        <v>72</v>
      </c>
      <c r="J53" s="12">
        <v>36</v>
      </c>
      <c r="K53" s="12">
        <v>36</v>
      </c>
      <c r="L53" s="10" t="s">
        <v>50</v>
      </c>
      <c r="M53" s="10" t="s">
        <v>38</v>
      </c>
      <c r="N53" s="24" t="s">
        <v>39</v>
      </c>
      <c r="O53" s="10" t="s">
        <v>40</v>
      </c>
      <c r="P53" s="81"/>
      <c r="Q53" s="24" t="s">
        <v>41</v>
      </c>
      <c r="R53" s="24"/>
      <c r="S53" s="24"/>
      <c r="T53" s="24"/>
      <c r="U53" s="24"/>
      <c r="V53" s="24"/>
      <c r="W53" s="92"/>
      <c r="X53" s="93"/>
      <c r="Y53" s="24"/>
      <c r="Z53" s="93"/>
      <c r="AA53" s="93"/>
      <c r="AB53" s="93"/>
      <c r="AC53" s="93"/>
      <c r="AD53" s="98"/>
    </row>
    <row r="54" s="36" customFormat="1" ht="38" customHeight="1" spans="1:30">
      <c r="A54" s="47"/>
      <c r="B54" s="67"/>
      <c r="C54" s="10">
        <v>4</v>
      </c>
      <c r="D54" s="14" t="s">
        <v>138</v>
      </c>
      <c r="E54" s="26"/>
      <c r="F54" s="12" t="s">
        <v>139</v>
      </c>
      <c r="G54" s="10">
        <v>4</v>
      </c>
      <c r="H54" s="12">
        <v>4</v>
      </c>
      <c r="I54" s="10">
        <v>64</v>
      </c>
      <c r="J54" s="12">
        <v>32</v>
      </c>
      <c r="K54" s="12">
        <v>32</v>
      </c>
      <c r="L54" s="10" t="s">
        <v>140</v>
      </c>
      <c r="M54" s="10" t="s">
        <v>38</v>
      </c>
      <c r="N54" s="24" t="s">
        <v>39</v>
      </c>
      <c r="O54" s="10" t="s">
        <v>40</v>
      </c>
      <c r="P54" s="79"/>
      <c r="Q54" s="81" t="s">
        <v>41</v>
      </c>
      <c r="R54" s="24"/>
      <c r="S54" s="24"/>
      <c r="T54" s="24"/>
      <c r="U54" s="24"/>
      <c r="V54" s="24"/>
      <c r="W54" s="92"/>
      <c r="X54" s="93"/>
      <c r="Y54" s="24"/>
      <c r="Z54" s="93"/>
      <c r="AA54" s="93"/>
      <c r="AB54" s="93"/>
      <c r="AC54" s="93"/>
      <c r="AD54" s="98"/>
    </row>
    <row r="55" customHeight="1" spans="1:30">
      <c r="A55" s="47"/>
      <c r="B55" s="67"/>
      <c r="C55" s="10">
        <v>5</v>
      </c>
      <c r="D55" s="13" t="s">
        <v>141</v>
      </c>
      <c r="E55" s="25"/>
      <c r="F55" s="12" t="s">
        <v>142</v>
      </c>
      <c r="G55" s="10">
        <v>3</v>
      </c>
      <c r="H55" s="10">
        <v>3</v>
      </c>
      <c r="I55" s="10">
        <v>48</v>
      </c>
      <c r="J55" s="12">
        <v>40</v>
      </c>
      <c r="K55" s="12">
        <v>8</v>
      </c>
      <c r="L55" s="10" t="s">
        <v>140</v>
      </c>
      <c r="M55" s="10" t="s">
        <v>38</v>
      </c>
      <c r="N55" s="24" t="s">
        <v>39</v>
      </c>
      <c r="O55" s="10" t="s">
        <v>40</v>
      </c>
      <c r="P55" s="81"/>
      <c r="Q55" s="81" t="s">
        <v>68</v>
      </c>
      <c r="R55" s="24"/>
      <c r="S55" s="24"/>
      <c r="T55" s="24"/>
      <c r="U55" s="24"/>
      <c r="V55" s="24"/>
      <c r="W55" s="92"/>
      <c r="X55" s="79"/>
      <c r="Y55" s="79"/>
      <c r="Z55" s="79"/>
      <c r="AA55" s="79"/>
      <c r="AB55" s="79"/>
      <c r="AC55" s="79"/>
      <c r="AD55" s="35"/>
    </row>
    <row r="56" customHeight="1" spans="1:30">
      <c r="A56" s="47"/>
      <c r="B56" s="67"/>
      <c r="C56" s="10">
        <v>6</v>
      </c>
      <c r="D56" s="13" t="s">
        <v>143</v>
      </c>
      <c r="E56" s="25"/>
      <c r="F56" s="12" t="s">
        <v>144</v>
      </c>
      <c r="G56" s="10">
        <v>3</v>
      </c>
      <c r="H56" s="10">
        <v>3</v>
      </c>
      <c r="I56" s="10">
        <v>48</v>
      </c>
      <c r="J56" s="12">
        <v>8</v>
      </c>
      <c r="K56" s="12">
        <v>40</v>
      </c>
      <c r="L56" s="10" t="s">
        <v>140</v>
      </c>
      <c r="M56" s="10" t="s">
        <v>38</v>
      </c>
      <c r="N56" s="24" t="s">
        <v>39</v>
      </c>
      <c r="O56" s="10" t="s">
        <v>145</v>
      </c>
      <c r="P56" s="81"/>
      <c r="Q56" s="81"/>
      <c r="R56" s="24"/>
      <c r="S56" s="24" t="s">
        <v>41</v>
      </c>
      <c r="T56" s="24"/>
      <c r="U56" s="24"/>
      <c r="V56" s="24"/>
      <c r="W56" s="92"/>
      <c r="X56" s="79"/>
      <c r="Y56" s="79"/>
      <c r="Z56" s="79"/>
      <c r="AA56" s="79"/>
      <c r="AB56" s="79"/>
      <c r="AC56" s="79"/>
      <c r="AD56" s="35"/>
    </row>
    <row r="57" customHeight="1" spans="1:30">
      <c r="A57" s="47"/>
      <c r="B57" s="67"/>
      <c r="C57" s="10">
        <v>7</v>
      </c>
      <c r="D57" s="161" t="s">
        <v>282</v>
      </c>
      <c r="E57" s="162"/>
      <c r="F57" s="12" t="s">
        <v>147</v>
      </c>
      <c r="G57" s="10">
        <v>2</v>
      </c>
      <c r="H57" s="12">
        <v>2</v>
      </c>
      <c r="I57" s="10">
        <v>32</v>
      </c>
      <c r="J57" s="12">
        <v>16</v>
      </c>
      <c r="K57" s="12">
        <v>16</v>
      </c>
      <c r="L57" s="10" t="s">
        <v>140</v>
      </c>
      <c r="M57" s="10" t="s">
        <v>38</v>
      </c>
      <c r="N57" s="24" t="s">
        <v>54</v>
      </c>
      <c r="O57" s="12" t="s">
        <v>40</v>
      </c>
      <c r="P57" s="81"/>
      <c r="Q57" s="79"/>
      <c r="R57" s="24"/>
      <c r="S57" s="24" t="s">
        <v>41</v>
      </c>
      <c r="T57" s="24"/>
      <c r="U57" s="24"/>
      <c r="V57" s="24"/>
      <c r="W57" s="81" t="s">
        <v>56</v>
      </c>
      <c r="X57" s="79"/>
      <c r="Y57" s="79"/>
      <c r="Z57" s="79"/>
      <c r="AA57" s="79"/>
      <c r="AB57" s="79"/>
      <c r="AC57" s="79"/>
      <c r="AD57" s="35"/>
    </row>
    <row r="58" spans="1:33">
      <c r="A58" s="47"/>
      <c r="B58" s="67"/>
      <c r="C58" s="10">
        <v>8</v>
      </c>
      <c r="D58" s="13" t="s">
        <v>148</v>
      </c>
      <c r="E58" s="25"/>
      <c r="F58" s="12" t="s">
        <v>149</v>
      </c>
      <c r="G58" s="10">
        <v>2.5</v>
      </c>
      <c r="H58" s="12">
        <v>2.5</v>
      </c>
      <c r="I58" s="10">
        <v>40</v>
      </c>
      <c r="J58" s="12">
        <v>20</v>
      </c>
      <c r="K58" s="12">
        <v>20</v>
      </c>
      <c r="L58" s="10" t="s">
        <v>140</v>
      </c>
      <c r="M58" s="10" t="s">
        <v>38</v>
      </c>
      <c r="N58" s="24" t="s">
        <v>39</v>
      </c>
      <c r="O58" s="10" t="s">
        <v>40</v>
      </c>
      <c r="P58" s="79"/>
      <c r="Q58" s="81"/>
      <c r="R58" s="24"/>
      <c r="S58" s="24" t="s">
        <v>41</v>
      </c>
      <c r="T58" s="81"/>
      <c r="U58" s="24"/>
      <c r="V58" s="24"/>
      <c r="W58" s="92"/>
      <c r="X58" s="79"/>
      <c r="Y58" s="79"/>
      <c r="Z58" s="79"/>
      <c r="AA58" s="35"/>
      <c r="AB58" s="79"/>
      <c r="AC58" s="79"/>
      <c r="AD58" s="35"/>
      <c r="AE58" s="99"/>
      <c r="AF58" s="99"/>
      <c r="AG58" s="99"/>
    </row>
    <row r="59" spans="1:33">
      <c r="A59" s="47"/>
      <c r="B59" s="67"/>
      <c r="C59" s="10">
        <v>9</v>
      </c>
      <c r="D59" s="163" t="s">
        <v>283</v>
      </c>
      <c r="E59" s="164"/>
      <c r="F59" s="12" t="s">
        <v>151</v>
      </c>
      <c r="G59" s="10">
        <v>2</v>
      </c>
      <c r="H59" s="12">
        <v>2</v>
      </c>
      <c r="I59" s="10">
        <v>32</v>
      </c>
      <c r="J59" s="12">
        <v>16</v>
      </c>
      <c r="K59" s="12">
        <v>16</v>
      </c>
      <c r="L59" s="10" t="s">
        <v>140</v>
      </c>
      <c r="M59" s="10" t="s">
        <v>38</v>
      </c>
      <c r="N59" s="24" t="s">
        <v>39</v>
      </c>
      <c r="O59" s="10" t="s">
        <v>40</v>
      </c>
      <c r="P59" s="79"/>
      <c r="Q59" s="81" t="s">
        <v>56</v>
      </c>
      <c r="R59" s="24"/>
      <c r="S59" s="24" t="s">
        <v>41</v>
      </c>
      <c r="T59" s="81"/>
      <c r="U59" s="24"/>
      <c r="V59" s="24"/>
      <c r="W59" s="92"/>
      <c r="X59" s="79"/>
      <c r="Y59" s="79"/>
      <c r="Z59" s="79"/>
      <c r="AA59" s="35"/>
      <c r="AB59" s="79"/>
      <c r="AC59" s="79"/>
      <c r="AD59" s="35"/>
      <c r="AE59" s="99"/>
      <c r="AF59" s="99"/>
      <c r="AG59" s="99"/>
    </row>
    <row r="60" spans="1:33">
      <c r="A60" s="47"/>
      <c r="B60" s="67"/>
      <c r="C60" s="10">
        <v>10</v>
      </c>
      <c r="D60" s="13" t="s">
        <v>152</v>
      </c>
      <c r="E60" s="25"/>
      <c r="F60" s="12" t="s">
        <v>153</v>
      </c>
      <c r="G60" s="10">
        <v>3</v>
      </c>
      <c r="H60" s="10">
        <v>3</v>
      </c>
      <c r="I60" s="10">
        <v>48</v>
      </c>
      <c r="J60" s="12">
        <v>8</v>
      </c>
      <c r="K60" s="12">
        <v>40</v>
      </c>
      <c r="L60" s="10" t="s">
        <v>79</v>
      </c>
      <c r="M60" s="10" t="s">
        <v>38</v>
      </c>
      <c r="N60" s="24" t="s">
        <v>39</v>
      </c>
      <c r="O60" s="10" t="s">
        <v>154</v>
      </c>
      <c r="P60" s="81"/>
      <c r="Q60" s="24"/>
      <c r="R60" s="24"/>
      <c r="S60" s="24"/>
      <c r="T60" s="24" t="s">
        <v>68</v>
      </c>
      <c r="U60" s="24"/>
      <c r="V60" s="24"/>
      <c r="W60" s="92"/>
      <c r="X60" s="79"/>
      <c r="Y60" s="79"/>
      <c r="Z60" s="79"/>
      <c r="AA60" s="35"/>
      <c r="AB60" s="79"/>
      <c r="AC60" s="79"/>
      <c r="AD60" s="35"/>
      <c r="AE60" s="99"/>
      <c r="AF60" s="99"/>
      <c r="AG60" s="99"/>
    </row>
    <row r="61" spans="1:33">
      <c r="A61" s="47"/>
      <c r="B61" s="67"/>
      <c r="C61" s="10">
        <v>11</v>
      </c>
      <c r="D61" s="13" t="s">
        <v>155</v>
      </c>
      <c r="E61" s="25"/>
      <c r="F61" s="12" t="s">
        <v>156</v>
      </c>
      <c r="G61" s="10">
        <v>3</v>
      </c>
      <c r="H61" s="12">
        <v>3</v>
      </c>
      <c r="I61" s="10">
        <v>48</v>
      </c>
      <c r="J61" s="12">
        <v>24</v>
      </c>
      <c r="K61" s="12">
        <v>24</v>
      </c>
      <c r="L61" s="10" t="s">
        <v>140</v>
      </c>
      <c r="M61" s="10" t="s">
        <v>38</v>
      </c>
      <c r="N61" s="24" t="s">
        <v>39</v>
      </c>
      <c r="O61" s="10" t="s">
        <v>40</v>
      </c>
      <c r="P61" s="79"/>
      <c r="Q61" s="81"/>
      <c r="R61" s="24"/>
      <c r="S61" s="24"/>
      <c r="T61" s="24" t="s">
        <v>41</v>
      </c>
      <c r="U61" s="24"/>
      <c r="V61" s="24"/>
      <c r="W61" s="92"/>
      <c r="X61" s="79"/>
      <c r="Y61" s="79"/>
      <c r="Z61" s="79"/>
      <c r="AA61" s="35"/>
      <c r="AB61" s="79"/>
      <c r="AC61" s="79"/>
      <c r="AD61" s="35"/>
      <c r="AE61" s="99"/>
      <c r="AF61" s="99"/>
      <c r="AG61" s="99"/>
    </row>
    <row r="62" spans="1:33">
      <c r="A62" s="47"/>
      <c r="B62" s="67"/>
      <c r="C62" s="10">
        <v>12</v>
      </c>
      <c r="D62" s="12" t="s">
        <v>157</v>
      </c>
      <c r="E62" s="12"/>
      <c r="F62" s="12" t="s">
        <v>158</v>
      </c>
      <c r="G62" s="10">
        <v>2.5</v>
      </c>
      <c r="H62" s="12">
        <v>2.5</v>
      </c>
      <c r="I62" s="10">
        <v>40</v>
      </c>
      <c r="J62" s="12">
        <v>10</v>
      </c>
      <c r="K62" s="12">
        <v>30</v>
      </c>
      <c r="L62" s="10" t="s">
        <v>140</v>
      </c>
      <c r="M62" s="10" t="s">
        <v>38</v>
      </c>
      <c r="N62" s="24" t="s">
        <v>39</v>
      </c>
      <c r="O62" s="10" t="s">
        <v>40</v>
      </c>
      <c r="P62" s="79"/>
      <c r="Q62" s="81"/>
      <c r="R62" s="24"/>
      <c r="S62" s="24"/>
      <c r="T62" s="81" t="s">
        <v>68</v>
      </c>
      <c r="U62" s="24"/>
      <c r="V62" s="24"/>
      <c r="W62" s="92"/>
      <c r="X62" s="79"/>
      <c r="Y62" s="79"/>
      <c r="Z62" s="79"/>
      <c r="AA62" s="79"/>
      <c r="AB62" s="79"/>
      <c r="AC62" s="79"/>
      <c r="AD62" s="35"/>
      <c r="AE62" s="99"/>
      <c r="AF62" s="99"/>
      <c r="AG62" s="99"/>
    </row>
    <row r="63" spans="1:33">
      <c r="A63" s="47"/>
      <c r="B63" s="67"/>
      <c r="C63" s="10">
        <v>13</v>
      </c>
      <c r="D63" s="13" t="s">
        <v>159</v>
      </c>
      <c r="E63" s="25"/>
      <c r="F63" s="12" t="s">
        <v>160</v>
      </c>
      <c r="G63" s="10">
        <v>2</v>
      </c>
      <c r="H63" s="12">
        <v>2</v>
      </c>
      <c r="I63" s="10">
        <v>32</v>
      </c>
      <c r="J63" s="12">
        <v>16</v>
      </c>
      <c r="K63" s="12">
        <v>16</v>
      </c>
      <c r="L63" s="10" t="s">
        <v>140</v>
      </c>
      <c r="M63" s="10" t="s">
        <v>38</v>
      </c>
      <c r="N63" s="24" t="s">
        <v>39</v>
      </c>
      <c r="O63" s="10" t="s">
        <v>40</v>
      </c>
      <c r="P63" s="79"/>
      <c r="Q63" s="81" t="s">
        <v>56</v>
      </c>
      <c r="R63" s="24"/>
      <c r="S63" s="24"/>
      <c r="T63" s="24" t="s">
        <v>41</v>
      </c>
      <c r="U63" s="24"/>
      <c r="V63" s="24"/>
      <c r="W63" s="92"/>
      <c r="X63" s="79"/>
      <c r="Y63" s="79"/>
      <c r="Z63" s="79"/>
      <c r="AA63" s="79"/>
      <c r="AB63" s="79"/>
      <c r="AC63" s="79"/>
      <c r="AD63" s="35"/>
      <c r="AE63" s="99"/>
      <c r="AF63" s="99"/>
      <c r="AG63" s="99"/>
    </row>
    <row r="64" spans="1:33">
      <c r="A64" s="47"/>
      <c r="B64" s="67"/>
      <c r="C64" s="10">
        <v>14</v>
      </c>
      <c r="D64" s="165" t="s">
        <v>284</v>
      </c>
      <c r="E64" s="166"/>
      <c r="F64" s="12" t="s">
        <v>162</v>
      </c>
      <c r="G64" s="10">
        <v>2</v>
      </c>
      <c r="H64" s="12">
        <v>2</v>
      </c>
      <c r="I64" s="10">
        <v>32</v>
      </c>
      <c r="J64" s="12">
        <v>16</v>
      </c>
      <c r="K64" s="12">
        <v>16</v>
      </c>
      <c r="L64" s="10" t="s">
        <v>140</v>
      </c>
      <c r="M64" s="10" t="s">
        <v>38</v>
      </c>
      <c r="N64" s="24" t="s">
        <v>39</v>
      </c>
      <c r="O64" s="10" t="s">
        <v>40</v>
      </c>
      <c r="P64" s="24"/>
      <c r="Q64" s="24"/>
      <c r="R64" s="24"/>
      <c r="S64" s="24"/>
      <c r="T64" s="81" t="s">
        <v>68</v>
      </c>
      <c r="U64" s="24"/>
      <c r="V64" s="81"/>
      <c r="W64" s="92"/>
      <c r="X64" s="79"/>
      <c r="Y64" s="79"/>
      <c r="Z64" s="79"/>
      <c r="AA64" s="79"/>
      <c r="AB64" s="79"/>
      <c r="AC64" s="79"/>
      <c r="AD64" s="35"/>
      <c r="AE64" s="99"/>
      <c r="AF64" s="99"/>
      <c r="AG64" s="99"/>
    </row>
    <row r="65" spans="1:33">
      <c r="A65" s="47"/>
      <c r="B65" s="67"/>
      <c r="C65" s="10">
        <v>15</v>
      </c>
      <c r="D65" s="13" t="s">
        <v>163</v>
      </c>
      <c r="E65" s="25"/>
      <c r="F65" s="12" t="s">
        <v>164</v>
      </c>
      <c r="G65" s="10">
        <v>2.5</v>
      </c>
      <c r="H65" s="12">
        <v>2.5</v>
      </c>
      <c r="I65" s="10">
        <v>40</v>
      </c>
      <c r="J65" s="12">
        <v>20</v>
      </c>
      <c r="K65" s="12">
        <v>20</v>
      </c>
      <c r="L65" s="10" t="s">
        <v>140</v>
      </c>
      <c r="M65" s="10" t="s">
        <v>38</v>
      </c>
      <c r="N65" s="24" t="s">
        <v>39</v>
      </c>
      <c r="O65" s="10" t="s">
        <v>40</v>
      </c>
      <c r="P65" s="79"/>
      <c r="Q65" s="81"/>
      <c r="R65" s="24"/>
      <c r="S65" s="24"/>
      <c r="T65" s="24"/>
      <c r="U65" s="24"/>
      <c r="V65" s="24" t="s">
        <v>41</v>
      </c>
      <c r="W65" s="81" t="s">
        <v>56</v>
      </c>
      <c r="X65" s="79"/>
      <c r="Y65" s="79"/>
      <c r="Z65" s="79"/>
      <c r="AA65" s="79"/>
      <c r="AB65" s="79"/>
      <c r="AC65" s="79"/>
      <c r="AD65" s="35"/>
      <c r="AE65" s="99"/>
      <c r="AF65" s="99"/>
      <c r="AG65" s="99"/>
    </row>
    <row r="66" spans="1:33">
      <c r="A66" s="47"/>
      <c r="B66" s="67"/>
      <c r="C66" s="10">
        <v>16</v>
      </c>
      <c r="D66" s="13" t="s">
        <v>165</v>
      </c>
      <c r="E66" s="25"/>
      <c r="F66" s="12" t="s">
        <v>166</v>
      </c>
      <c r="G66" s="10">
        <v>2.5</v>
      </c>
      <c r="H66" s="12">
        <v>2.5</v>
      </c>
      <c r="I66" s="12">
        <v>40</v>
      </c>
      <c r="J66" s="10">
        <v>4</v>
      </c>
      <c r="K66" s="12">
        <v>36</v>
      </c>
      <c r="L66" s="10" t="s">
        <v>140</v>
      </c>
      <c r="M66" s="10" t="s">
        <v>38</v>
      </c>
      <c r="N66" s="24" t="s">
        <v>39</v>
      </c>
      <c r="O66" s="10" t="s">
        <v>154</v>
      </c>
      <c r="P66" s="79"/>
      <c r="Q66" s="81"/>
      <c r="R66" s="24"/>
      <c r="S66" s="24"/>
      <c r="T66" s="81" t="s">
        <v>56</v>
      </c>
      <c r="U66" s="24"/>
      <c r="V66" s="24" t="s">
        <v>41</v>
      </c>
      <c r="W66" s="81" t="s">
        <v>56</v>
      </c>
      <c r="X66" s="79"/>
      <c r="Y66" s="79"/>
      <c r="Z66" s="79"/>
      <c r="AA66" s="79"/>
      <c r="AB66" s="79"/>
      <c r="AC66" s="79"/>
      <c r="AD66" s="35"/>
      <c r="AE66" s="99"/>
      <c r="AF66" s="99"/>
      <c r="AG66" s="99"/>
    </row>
    <row r="67" spans="1:30">
      <c r="A67" s="47"/>
      <c r="B67" s="167"/>
      <c r="C67" s="10">
        <v>17</v>
      </c>
      <c r="D67" s="13" t="s">
        <v>167</v>
      </c>
      <c r="E67" s="25"/>
      <c r="F67" s="12"/>
      <c r="G67" s="10">
        <v>3</v>
      </c>
      <c r="H67" s="10">
        <v>3</v>
      </c>
      <c r="I67" s="10">
        <v>48</v>
      </c>
      <c r="J67" s="12">
        <v>48</v>
      </c>
      <c r="K67" s="12">
        <v>0</v>
      </c>
      <c r="L67" s="10" t="s">
        <v>50</v>
      </c>
      <c r="M67" s="10" t="s">
        <v>38</v>
      </c>
      <c r="N67" s="24" t="s">
        <v>39</v>
      </c>
      <c r="O67" s="10" t="s">
        <v>40</v>
      </c>
      <c r="P67" s="81"/>
      <c r="Q67" s="93"/>
      <c r="R67" s="24"/>
      <c r="S67" s="24"/>
      <c r="T67" s="24"/>
      <c r="U67" s="24"/>
      <c r="V67" s="24"/>
      <c r="W67" s="92"/>
      <c r="X67" s="93"/>
      <c r="Y67" s="24" t="s">
        <v>41</v>
      </c>
      <c r="Z67" s="79"/>
      <c r="AA67" s="79"/>
      <c r="AB67" s="79"/>
      <c r="AC67" s="79"/>
      <c r="AD67" s="35"/>
    </row>
    <row r="68" spans="1:30">
      <c r="A68" s="47"/>
      <c r="B68" s="167"/>
      <c r="C68" s="10">
        <v>18</v>
      </c>
      <c r="D68" s="13" t="s">
        <v>168</v>
      </c>
      <c r="E68" s="25"/>
      <c r="F68" s="12" t="s">
        <v>169</v>
      </c>
      <c r="G68" s="10">
        <v>4</v>
      </c>
      <c r="H68" s="10">
        <v>4</v>
      </c>
      <c r="I68" s="10">
        <v>64</v>
      </c>
      <c r="J68" s="12">
        <v>64</v>
      </c>
      <c r="K68" s="12">
        <v>0</v>
      </c>
      <c r="L68" s="10" t="s">
        <v>50</v>
      </c>
      <c r="M68" s="10" t="s">
        <v>38</v>
      </c>
      <c r="N68" s="24" t="s">
        <v>39</v>
      </c>
      <c r="O68" s="10" t="s">
        <v>40</v>
      </c>
      <c r="P68" s="81"/>
      <c r="Q68" s="79"/>
      <c r="R68" s="24"/>
      <c r="S68" s="24"/>
      <c r="T68" s="24"/>
      <c r="U68" s="24"/>
      <c r="V68" s="24" t="s">
        <v>56</v>
      </c>
      <c r="W68" s="92"/>
      <c r="X68" s="79"/>
      <c r="Y68" s="79"/>
      <c r="Z68" s="24" t="s">
        <v>68</v>
      </c>
      <c r="AA68" s="79"/>
      <c r="AB68" s="79"/>
      <c r="AC68" s="79"/>
      <c r="AD68" s="35"/>
    </row>
    <row r="69" spans="1:30">
      <c r="A69" s="47"/>
      <c r="B69" s="59" t="s">
        <v>170</v>
      </c>
      <c r="C69" s="59"/>
      <c r="D69" s="59"/>
      <c r="E69" s="60"/>
      <c r="F69" s="59"/>
      <c r="G69" s="59">
        <f t="shared" ref="G69:K69" si="11">SUM(G51:G68)</f>
        <v>53.5</v>
      </c>
      <c r="H69" s="59" t="s">
        <v>76</v>
      </c>
      <c r="I69" s="59">
        <f t="shared" si="11"/>
        <v>856</v>
      </c>
      <c r="J69" s="59">
        <f t="shared" si="11"/>
        <v>506</v>
      </c>
      <c r="K69" s="59">
        <f t="shared" si="11"/>
        <v>350</v>
      </c>
      <c r="L69" s="59" t="s">
        <v>76</v>
      </c>
      <c r="M69" s="59" t="s">
        <v>76</v>
      </c>
      <c r="N69" s="82" t="s">
        <v>76</v>
      </c>
      <c r="O69" s="59" t="s">
        <v>76</v>
      </c>
      <c r="P69" s="82" t="s">
        <v>76</v>
      </c>
      <c r="Q69" s="82" t="s">
        <v>76</v>
      </c>
      <c r="R69" s="82" t="s">
        <v>76</v>
      </c>
      <c r="S69" s="82" t="s">
        <v>76</v>
      </c>
      <c r="T69" s="82" t="s">
        <v>76</v>
      </c>
      <c r="U69" s="82" t="s">
        <v>76</v>
      </c>
      <c r="V69" s="82" t="s">
        <v>76</v>
      </c>
      <c r="W69" s="180" t="s">
        <v>76</v>
      </c>
      <c r="X69" s="91"/>
      <c r="Y69" s="91"/>
      <c r="Z69" s="91"/>
      <c r="AA69" s="91"/>
      <c r="AB69" s="91"/>
      <c r="AC69" s="91"/>
      <c r="AD69" s="35"/>
    </row>
    <row r="70" spans="1:30">
      <c r="A70" s="47"/>
      <c r="B70" s="52"/>
      <c r="C70" s="57">
        <v>1</v>
      </c>
      <c r="D70" s="168" t="s">
        <v>285</v>
      </c>
      <c r="E70" s="169"/>
      <c r="F70" s="170" t="s">
        <v>172</v>
      </c>
      <c r="G70" s="10">
        <v>3</v>
      </c>
      <c r="H70" s="12">
        <v>3</v>
      </c>
      <c r="I70" s="10">
        <v>48</v>
      </c>
      <c r="J70" s="12">
        <v>24</v>
      </c>
      <c r="K70" s="12">
        <v>24</v>
      </c>
      <c r="L70" s="10" t="s">
        <v>140</v>
      </c>
      <c r="M70" s="10" t="s">
        <v>38</v>
      </c>
      <c r="N70" s="24" t="s">
        <v>39</v>
      </c>
      <c r="O70" s="10" t="s">
        <v>40</v>
      </c>
      <c r="P70" s="24"/>
      <c r="Q70" s="24"/>
      <c r="R70" s="24"/>
      <c r="S70" s="79"/>
      <c r="T70" s="81"/>
      <c r="U70" s="24"/>
      <c r="V70" s="24" t="s">
        <v>68</v>
      </c>
      <c r="W70" s="95"/>
      <c r="X70" s="79"/>
      <c r="Y70" s="79"/>
      <c r="Z70" s="79"/>
      <c r="AA70" s="79"/>
      <c r="AB70" s="79"/>
      <c r="AC70" s="79"/>
      <c r="AD70" s="35"/>
    </row>
    <row r="71" ht="16" customHeight="1" spans="1:30">
      <c r="A71" s="47"/>
      <c r="B71" s="67"/>
      <c r="C71" s="57">
        <v>2</v>
      </c>
      <c r="D71" s="171" t="s">
        <v>286</v>
      </c>
      <c r="E71" s="172"/>
      <c r="F71" s="12" t="s">
        <v>174</v>
      </c>
      <c r="G71" s="10">
        <v>5</v>
      </c>
      <c r="H71" s="12">
        <v>5</v>
      </c>
      <c r="I71" s="10">
        <v>80</v>
      </c>
      <c r="J71" s="12">
        <v>16</v>
      </c>
      <c r="K71" s="12">
        <v>64</v>
      </c>
      <c r="L71" s="10" t="s">
        <v>140</v>
      </c>
      <c r="M71" s="10" t="s">
        <v>38</v>
      </c>
      <c r="N71" s="24" t="s">
        <v>39</v>
      </c>
      <c r="O71" s="10" t="s">
        <v>40</v>
      </c>
      <c r="P71" s="24"/>
      <c r="Q71" s="24"/>
      <c r="R71" s="24"/>
      <c r="S71" s="81"/>
      <c r="T71" s="35"/>
      <c r="U71" s="24"/>
      <c r="V71" s="24" t="s">
        <v>41</v>
      </c>
      <c r="W71" s="92" t="s">
        <v>56</v>
      </c>
      <c r="X71" s="79"/>
      <c r="Y71" s="81"/>
      <c r="Z71" s="79"/>
      <c r="AA71" s="79"/>
      <c r="AB71" s="79"/>
      <c r="AC71" s="79"/>
      <c r="AD71" s="35"/>
    </row>
    <row r="72" ht="30" customHeight="1" spans="1:30">
      <c r="A72" s="47"/>
      <c r="B72" s="67"/>
      <c r="C72" s="57">
        <v>3</v>
      </c>
      <c r="D72" s="171" t="s">
        <v>287</v>
      </c>
      <c r="E72" s="172"/>
      <c r="F72" s="12" t="s">
        <v>176</v>
      </c>
      <c r="G72" s="10">
        <v>2</v>
      </c>
      <c r="H72" s="12">
        <v>2</v>
      </c>
      <c r="I72" s="10">
        <v>32</v>
      </c>
      <c r="J72" s="12">
        <v>8</v>
      </c>
      <c r="K72" s="12">
        <v>24</v>
      </c>
      <c r="L72" s="10" t="s">
        <v>140</v>
      </c>
      <c r="M72" s="10" t="s">
        <v>38</v>
      </c>
      <c r="N72" s="24" t="s">
        <v>39</v>
      </c>
      <c r="O72" s="10" t="s">
        <v>40</v>
      </c>
      <c r="P72" s="24"/>
      <c r="Q72" s="24"/>
      <c r="R72" s="24"/>
      <c r="S72" s="79"/>
      <c r="T72" s="81"/>
      <c r="U72" s="24"/>
      <c r="V72" s="24" t="s">
        <v>68</v>
      </c>
      <c r="W72" s="81"/>
      <c r="X72" s="79"/>
      <c r="Y72" s="81"/>
      <c r="Z72" s="79"/>
      <c r="AA72" s="79"/>
      <c r="AB72" s="79"/>
      <c r="AC72" s="79"/>
      <c r="AD72" s="35"/>
    </row>
    <row r="73" ht="30" customHeight="1" spans="1:30">
      <c r="A73" s="47"/>
      <c r="B73" s="67"/>
      <c r="C73" s="57">
        <v>4</v>
      </c>
      <c r="D73" s="173" t="s">
        <v>177</v>
      </c>
      <c r="E73" s="174"/>
      <c r="F73" s="12" t="s">
        <v>178</v>
      </c>
      <c r="G73" s="10">
        <v>2</v>
      </c>
      <c r="H73" s="12">
        <v>2</v>
      </c>
      <c r="I73" s="10">
        <v>32</v>
      </c>
      <c r="J73" s="10">
        <v>16</v>
      </c>
      <c r="K73" s="12">
        <v>16</v>
      </c>
      <c r="L73" s="10" t="s">
        <v>140</v>
      </c>
      <c r="M73" s="10" t="s">
        <v>38</v>
      </c>
      <c r="N73" s="24" t="s">
        <v>39</v>
      </c>
      <c r="O73" s="10" t="s">
        <v>40</v>
      </c>
      <c r="P73" s="24"/>
      <c r="Q73" s="24"/>
      <c r="R73" s="24"/>
      <c r="S73" s="24"/>
      <c r="T73" s="79"/>
      <c r="U73" s="24"/>
      <c r="V73" s="81" t="s">
        <v>41</v>
      </c>
      <c r="W73" s="95"/>
      <c r="X73" s="79"/>
      <c r="Y73" s="81"/>
      <c r="Z73" s="79"/>
      <c r="AA73" s="79"/>
      <c r="AB73" s="79"/>
      <c r="AC73" s="79"/>
      <c r="AD73" s="35"/>
    </row>
    <row r="74" ht="30" customHeight="1" spans="1:30">
      <c r="A74" s="47"/>
      <c r="B74" s="67"/>
      <c r="C74" s="57">
        <v>5</v>
      </c>
      <c r="D74" s="173" t="s">
        <v>179</v>
      </c>
      <c r="E74" s="174"/>
      <c r="F74" s="12" t="s">
        <v>180</v>
      </c>
      <c r="G74" s="10">
        <v>2</v>
      </c>
      <c r="H74" s="12">
        <v>2</v>
      </c>
      <c r="I74" s="10">
        <v>32</v>
      </c>
      <c r="J74" s="12">
        <v>8</v>
      </c>
      <c r="K74" s="12">
        <v>24</v>
      </c>
      <c r="L74" s="10" t="s">
        <v>140</v>
      </c>
      <c r="M74" s="10" t="s">
        <v>38</v>
      </c>
      <c r="N74" s="24" t="s">
        <v>54</v>
      </c>
      <c r="O74" s="12" t="s">
        <v>181</v>
      </c>
      <c r="P74" s="24"/>
      <c r="Q74" s="24"/>
      <c r="R74" s="24"/>
      <c r="S74" s="24"/>
      <c r="T74" s="79"/>
      <c r="U74" s="24"/>
      <c r="V74" s="81"/>
      <c r="W74" s="81" t="s">
        <v>68</v>
      </c>
      <c r="X74" s="79"/>
      <c r="Y74" s="81"/>
      <c r="Z74" s="79"/>
      <c r="AA74" s="79"/>
      <c r="AB74" s="79"/>
      <c r="AC74" s="79"/>
      <c r="AD74" s="35"/>
    </row>
    <row r="75" ht="30" customHeight="1" spans="1:30">
      <c r="A75" s="47"/>
      <c r="B75" s="67"/>
      <c r="C75" s="57">
        <v>6</v>
      </c>
      <c r="D75" s="12" t="s">
        <v>182</v>
      </c>
      <c r="E75" s="12"/>
      <c r="F75" s="12" t="s">
        <v>183</v>
      </c>
      <c r="G75" s="10">
        <v>2</v>
      </c>
      <c r="H75" s="12">
        <v>2</v>
      </c>
      <c r="I75" s="10">
        <v>32</v>
      </c>
      <c r="J75" s="12">
        <v>16</v>
      </c>
      <c r="K75" s="12">
        <v>16</v>
      </c>
      <c r="L75" s="10" t="s">
        <v>140</v>
      </c>
      <c r="M75" s="10" t="s">
        <v>38</v>
      </c>
      <c r="N75" s="24" t="s">
        <v>39</v>
      </c>
      <c r="O75" s="10" t="s">
        <v>40</v>
      </c>
      <c r="P75" s="79"/>
      <c r="Q75" s="81"/>
      <c r="R75" s="24"/>
      <c r="S75" s="24"/>
      <c r="T75" s="24"/>
      <c r="U75" s="24"/>
      <c r="V75" s="81"/>
      <c r="W75" s="92"/>
      <c r="X75" s="79"/>
      <c r="Y75" s="24" t="s">
        <v>68</v>
      </c>
      <c r="Z75" s="79"/>
      <c r="AA75" s="79"/>
      <c r="AB75" s="79"/>
      <c r="AC75" s="79"/>
      <c r="AD75" s="35"/>
    </row>
    <row r="76" ht="30" customHeight="1" spans="1:30">
      <c r="A76" s="47"/>
      <c r="B76" s="67"/>
      <c r="C76" s="57">
        <v>7</v>
      </c>
      <c r="D76" s="165" t="s">
        <v>288</v>
      </c>
      <c r="E76" s="166"/>
      <c r="F76" s="12" t="s">
        <v>185</v>
      </c>
      <c r="G76" s="10">
        <v>2</v>
      </c>
      <c r="H76" s="10">
        <v>2</v>
      </c>
      <c r="I76" s="10">
        <v>32</v>
      </c>
      <c r="J76" s="12">
        <v>24</v>
      </c>
      <c r="K76" s="12">
        <v>8</v>
      </c>
      <c r="L76" s="10" t="s">
        <v>140</v>
      </c>
      <c r="M76" s="10" t="s">
        <v>38</v>
      </c>
      <c r="N76" s="24" t="s">
        <v>39</v>
      </c>
      <c r="O76" s="10" t="s">
        <v>40</v>
      </c>
      <c r="P76" s="24"/>
      <c r="Q76" s="24"/>
      <c r="R76" s="24"/>
      <c r="S76" s="24"/>
      <c r="T76" s="79"/>
      <c r="U76" s="24"/>
      <c r="V76" s="81"/>
      <c r="W76" s="95"/>
      <c r="X76" s="81"/>
      <c r="Y76" s="24" t="s">
        <v>68</v>
      </c>
      <c r="Z76" s="79"/>
      <c r="AA76" s="79"/>
      <c r="AB76" s="79"/>
      <c r="AC76" s="79"/>
      <c r="AD76" s="35"/>
    </row>
    <row r="77" ht="30" customHeight="1" spans="1:30">
      <c r="A77" s="47"/>
      <c r="B77" s="67"/>
      <c r="C77" s="57">
        <v>8</v>
      </c>
      <c r="D77" s="165" t="s">
        <v>289</v>
      </c>
      <c r="E77" s="166"/>
      <c r="F77" s="12" t="s">
        <v>187</v>
      </c>
      <c r="G77" s="10">
        <v>2</v>
      </c>
      <c r="H77" s="10">
        <v>2</v>
      </c>
      <c r="I77" s="10">
        <v>32</v>
      </c>
      <c r="J77" s="12">
        <v>24</v>
      </c>
      <c r="K77" s="12">
        <v>8</v>
      </c>
      <c r="L77" s="10" t="s">
        <v>140</v>
      </c>
      <c r="M77" s="10" t="s">
        <v>38</v>
      </c>
      <c r="N77" s="24" t="s">
        <v>39</v>
      </c>
      <c r="O77" s="10" t="s">
        <v>40</v>
      </c>
      <c r="P77" s="24"/>
      <c r="Q77" s="24"/>
      <c r="R77" s="24"/>
      <c r="S77" s="24"/>
      <c r="T77" s="79"/>
      <c r="U77" s="24"/>
      <c r="V77" s="81"/>
      <c r="W77" s="95"/>
      <c r="X77" s="81"/>
      <c r="Y77" s="24" t="s">
        <v>68</v>
      </c>
      <c r="Z77" s="79"/>
      <c r="AA77" s="79"/>
      <c r="AB77" s="79"/>
      <c r="AC77" s="79"/>
      <c r="AD77" s="35"/>
    </row>
    <row r="78" spans="1:30">
      <c r="A78" s="47"/>
      <c r="B78" s="67"/>
      <c r="C78" s="57">
        <v>9</v>
      </c>
      <c r="D78" s="16" t="s">
        <v>188</v>
      </c>
      <c r="E78" s="16"/>
      <c r="F78" s="12" t="s">
        <v>189</v>
      </c>
      <c r="G78" s="10">
        <v>3.5</v>
      </c>
      <c r="H78" s="12">
        <v>3.5</v>
      </c>
      <c r="I78" s="10">
        <v>56</v>
      </c>
      <c r="J78" s="12">
        <v>6</v>
      </c>
      <c r="K78" s="12">
        <v>50</v>
      </c>
      <c r="L78" s="10" t="s">
        <v>140</v>
      </c>
      <c r="M78" s="10" t="s">
        <v>38</v>
      </c>
      <c r="N78" s="24" t="s">
        <v>39</v>
      </c>
      <c r="O78" s="10" t="s">
        <v>40</v>
      </c>
      <c r="P78" s="24"/>
      <c r="Q78" s="24"/>
      <c r="R78" s="24"/>
      <c r="S78" s="79"/>
      <c r="T78" s="81"/>
      <c r="U78" s="24"/>
      <c r="V78" s="79"/>
      <c r="W78" s="92"/>
      <c r="X78" s="79"/>
      <c r="Y78" s="81" t="s">
        <v>68</v>
      </c>
      <c r="Z78" s="79"/>
      <c r="AA78" s="79"/>
      <c r="AB78" s="79"/>
      <c r="AC78" s="79"/>
      <c r="AD78" s="35"/>
    </row>
    <row r="79" spans="1:30">
      <c r="A79" s="47"/>
      <c r="B79" s="67"/>
      <c r="C79" s="57">
        <v>10</v>
      </c>
      <c r="D79" s="14" t="s">
        <v>190</v>
      </c>
      <c r="E79" s="26"/>
      <c r="F79" s="12" t="s">
        <v>191</v>
      </c>
      <c r="G79" s="10">
        <v>2</v>
      </c>
      <c r="H79" s="12">
        <v>2</v>
      </c>
      <c r="I79" s="10">
        <v>32</v>
      </c>
      <c r="J79" s="12">
        <v>24</v>
      </c>
      <c r="K79" s="12">
        <v>8</v>
      </c>
      <c r="L79" s="10" t="s">
        <v>140</v>
      </c>
      <c r="M79" s="10" t="s">
        <v>38</v>
      </c>
      <c r="N79" s="24" t="s">
        <v>39</v>
      </c>
      <c r="O79" s="10" t="s">
        <v>40</v>
      </c>
      <c r="P79" s="24"/>
      <c r="Q79" s="24"/>
      <c r="R79" s="24"/>
      <c r="S79" s="24"/>
      <c r="T79" s="79"/>
      <c r="U79" s="24"/>
      <c r="V79" s="81"/>
      <c r="W79" s="92"/>
      <c r="X79" s="79"/>
      <c r="Y79" s="79"/>
      <c r="Z79" s="81" t="s">
        <v>68</v>
      </c>
      <c r="AA79" s="79"/>
      <c r="AB79" s="81"/>
      <c r="AC79" s="79"/>
      <c r="AD79" s="35"/>
    </row>
    <row r="80" spans="1:30">
      <c r="A80" s="47"/>
      <c r="B80" s="67"/>
      <c r="C80" s="57">
        <v>11</v>
      </c>
      <c r="D80" s="165" t="s">
        <v>290</v>
      </c>
      <c r="E80" s="166"/>
      <c r="F80" s="12" t="s">
        <v>193</v>
      </c>
      <c r="G80" s="10">
        <v>2</v>
      </c>
      <c r="H80" s="10">
        <v>2</v>
      </c>
      <c r="I80" s="10">
        <v>32</v>
      </c>
      <c r="J80" s="12">
        <v>24</v>
      </c>
      <c r="K80" s="12">
        <v>8</v>
      </c>
      <c r="L80" s="10" t="s">
        <v>140</v>
      </c>
      <c r="M80" s="10" t="s">
        <v>38</v>
      </c>
      <c r="N80" s="24" t="s">
        <v>39</v>
      </c>
      <c r="O80" s="10" t="s">
        <v>40</v>
      </c>
      <c r="P80" s="24"/>
      <c r="Q80" s="24"/>
      <c r="R80" s="24"/>
      <c r="S80" s="24"/>
      <c r="T80" s="79"/>
      <c r="U80" s="24"/>
      <c r="V80" s="81"/>
      <c r="W80" s="95"/>
      <c r="X80" s="81"/>
      <c r="Y80" s="79"/>
      <c r="Z80" s="81" t="s">
        <v>68</v>
      </c>
      <c r="AA80" s="79"/>
      <c r="AB80" s="81"/>
      <c r="AC80" s="79"/>
      <c r="AD80" s="35"/>
    </row>
    <row r="81" spans="1:30">
      <c r="A81" s="47"/>
      <c r="B81" s="67"/>
      <c r="C81" s="57">
        <v>12</v>
      </c>
      <c r="D81" s="165" t="s">
        <v>291</v>
      </c>
      <c r="E81" s="166"/>
      <c r="F81" s="12" t="s">
        <v>195</v>
      </c>
      <c r="G81" s="10">
        <v>2</v>
      </c>
      <c r="H81" s="10">
        <v>2</v>
      </c>
      <c r="I81" s="10">
        <v>32</v>
      </c>
      <c r="J81" s="12">
        <v>24</v>
      </c>
      <c r="K81" s="12">
        <v>8</v>
      </c>
      <c r="L81" s="10" t="s">
        <v>140</v>
      </c>
      <c r="M81" s="10" t="s">
        <v>38</v>
      </c>
      <c r="N81" s="24" t="s">
        <v>39</v>
      </c>
      <c r="O81" s="10" t="s">
        <v>40</v>
      </c>
      <c r="P81" s="24"/>
      <c r="Q81" s="24"/>
      <c r="R81" s="24"/>
      <c r="S81" s="24"/>
      <c r="T81" s="79"/>
      <c r="U81" s="24"/>
      <c r="V81" s="81"/>
      <c r="W81" s="95"/>
      <c r="X81" s="81"/>
      <c r="Y81" s="79"/>
      <c r="Z81" s="81" t="s">
        <v>68</v>
      </c>
      <c r="AA81" s="79"/>
      <c r="AB81" s="81"/>
      <c r="AC81" s="79"/>
      <c r="AD81" s="35"/>
    </row>
    <row r="82" spans="1:30">
      <c r="A82" s="47"/>
      <c r="B82" s="67"/>
      <c r="C82" s="57">
        <v>13</v>
      </c>
      <c r="D82" s="165" t="s">
        <v>292</v>
      </c>
      <c r="E82" s="166"/>
      <c r="F82" s="12" t="s">
        <v>197</v>
      </c>
      <c r="G82" s="10">
        <v>2</v>
      </c>
      <c r="H82" s="10">
        <v>2</v>
      </c>
      <c r="I82" s="10">
        <v>32</v>
      </c>
      <c r="J82" s="12">
        <v>24</v>
      </c>
      <c r="K82" s="12">
        <v>8</v>
      </c>
      <c r="L82" s="10" t="s">
        <v>140</v>
      </c>
      <c r="M82" s="10" t="s">
        <v>38</v>
      </c>
      <c r="N82" s="24" t="s">
        <v>39</v>
      </c>
      <c r="O82" s="10" t="s">
        <v>40</v>
      </c>
      <c r="P82" s="24"/>
      <c r="Q82" s="24"/>
      <c r="R82" s="24"/>
      <c r="S82" s="24"/>
      <c r="T82" s="79"/>
      <c r="U82" s="24"/>
      <c r="V82" s="81"/>
      <c r="W82" s="95"/>
      <c r="X82" s="81"/>
      <c r="Y82" s="79"/>
      <c r="Z82" s="81" t="s">
        <v>68</v>
      </c>
      <c r="AA82" s="79"/>
      <c r="AB82" s="81"/>
      <c r="AC82" s="79"/>
      <c r="AD82" s="35"/>
    </row>
    <row r="83" spans="1:30">
      <c r="A83" s="47"/>
      <c r="B83" s="175"/>
      <c r="C83" s="57">
        <v>14</v>
      </c>
      <c r="D83" s="14" t="s">
        <v>198</v>
      </c>
      <c r="E83" s="26"/>
      <c r="F83" s="12" t="s">
        <v>199</v>
      </c>
      <c r="G83" s="10">
        <v>2</v>
      </c>
      <c r="H83" s="12">
        <v>2</v>
      </c>
      <c r="I83" s="10">
        <v>32</v>
      </c>
      <c r="J83" s="12">
        <v>24</v>
      </c>
      <c r="K83" s="12">
        <v>8</v>
      </c>
      <c r="L83" s="10" t="s">
        <v>140</v>
      </c>
      <c r="M83" s="10" t="s">
        <v>38</v>
      </c>
      <c r="N83" s="24" t="s">
        <v>39</v>
      </c>
      <c r="O83" s="10" t="s">
        <v>40</v>
      </c>
      <c r="P83" s="24"/>
      <c r="Q83" s="24"/>
      <c r="R83" s="24"/>
      <c r="S83" s="24"/>
      <c r="T83" s="79"/>
      <c r="U83" s="24"/>
      <c r="V83" s="81"/>
      <c r="W83" s="92"/>
      <c r="X83" s="79"/>
      <c r="Y83" s="79"/>
      <c r="Z83" s="79"/>
      <c r="AA83" s="79"/>
      <c r="AB83" s="81" t="s">
        <v>68</v>
      </c>
      <c r="AC83" s="79"/>
      <c r="AD83" s="35"/>
    </row>
    <row r="84" spans="1:30">
      <c r="A84" s="47"/>
      <c r="B84" s="61" t="s">
        <v>200</v>
      </c>
      <c r="C84" s="62"/>
      <c r="D84" s="62"/>
      <c r="E84" s="62"/>
      <c r="F84" s="64"/>
      <c r="G84" s="59">
        <f t="shared" ref="G84:K84" si="12">SUM(G70:G83)</f>
        <v>33.5</v>
      </c>
      <c r="H84" s="73"/>
      <c r="I84" s="59">
        <f t="shared" si="12"/>
        <v>536</v>
      </c>
      <c r="J84" s="59">
        <f t="shared" si="12"/>
        <v>262</v>
      </c>
      <c r="K84" s="59">
        <f t="shared" si="12"/>
        <v>274</v>
      </c>
      <c r="L84" s="83"/>
      <c r="M84" s="83"/>
      <c r="N84" s="84"/>
      <c r="O84" s="73"/>
      <c r="P84" s="84"/>
      <c r="Q84" s="84"/>
      <c r="R84" s="84"/>
      <c r="S84" s="84"/>
      <c r="T84" s="91"/>
      <c r="U84" s="84"/>
      <c r="V84" s="82"/>
      <c r="W84" s="181"/>
      <c r="X84" s="91"/>
      <c r="Y84" s="91"/>
      <c r="Z84" s="91"/>
      <c r="AA84" s="91"/>
      <c r="AB84" s="91"/>
      <c r="AC84" s="91"/>
      <c r="AD84" s="35"/>
    </row>
    <row r="85" ht="20.25" spans="1:30">
      <c r="A85" s="47"/>
      <c r="B85" s="74" t="s">
        <v>201</v>
      </c>
      <c r="C85" s="75"/>
      <c r="D85" s="57" t="s">
        <v>202</v>
      </c>
      <c r="E85" s="76"/>
      <c r="F85" s="57" t="s">
        <v>5</v>
      </c>
      <c r="G85" s="57" t="s">
        <v>203</v>
      </c>
      <c r="H85" s="57"/>
      <c r="I85" s="57"/>
      <c r="J85" s="57"/>
      <c r="K85" s="57"/>
      <c r="L85" s="57" t="s">
        <v>8</v>
      </c>
      <c r="M85" s="57"/>
      <c r="N85" s="57" t="s">
        <v>10</v>
      </c>
      <c r="O85" s="57"/>
      <c r="P85" s="57" t="s">
        <v>204</v>
      </c>
      <c r="Q85" s="57" t="s">
        <v>205</v>
      </c>
      <c r="R85" s="57" t="s">
        <v>206</v>
      </c>
      <c r="S85" s="57" t="s">
        <v>207</v>
      </c>
      <c r="T85" s="57" t="s">
        <v>208</v>
      </c>
      <c r="U85" s="57" t="s">
        <v>14</v>
      </c>
      <c r="V85" s="57" t="s">
        <v>15</v>
      </c>
      <c r="W85" s="88" t="s">
        <v>16</v>
      </c>
      <c r="X85" s="79"/>
      <c r="Y85" s="79"/>
      <c r="Z85" s="79"/>
      <c r="AA85" s="79"/>
      <c r="AB85" s="79"/>
      <c r="AC85" s="79"/>
      <c r="AD85" s="35"/>
    </row>
    <row r="86" s="34" customFormat="1" ht="21" customHeight="1" spans="1:30">
      <c r="A86" s="47"/>
      <c r="B86" s="100"/>
      <c r="C86" s="75">
        <v>1</v>
      </c>
      <c r="D86" s="18" t="s">
        <v>209</v>
      </c>
      <c r="E86" s="18"/>
      <c r="F86" s="18"/>
      <c r="G86" s="101" t="s">
        <v>210</v>
      </c>
      <c r="H86" s="101"/>
      <c r="I86" s="101"/>
      <c r="J86" s="101"/>
      <c r="K86" s="101"/>
      <c r="L86" s="11">
        <v>0.5</v>
      </c>
      <c r="M86" s="23"/>
      <c r="N86" s="11">
        <v>8</v>
      </c>
      <c r="O86" s="23"/>
      <c r="P86" s="57" t="s">
        <v>79</v>
      </c>
      <c r="Q86" s="12" t="s">
        <v>211</v>
      </c>
      <c r="R86" s="148">
        <v>1</v>
      </c>
      <c r="S86" s="148"/>
      <c r="T86" s="148">
        <v>2</v>
      </c>
      <c r="U86" s="10" t="s">
        <v>38</v>
      </c>
      <c r="V86" s="12" t="s">
        <v>54</v>
      </c>
      <c r="W86" s="14" t="s">
        <v>212</v>
      </c>
      <c r="X86" s="79"/>
      <c r="Y86" s="79"/>
      <c r="Z86" s="79"/>
      <c r="AA86" s="79"/>
      <c r="AB86" s="79"/>
      <c r="AC86" s="79"/>
      <c r="AD86" s="35"/>
    </row>
    <row r="87" s="34" customFormat="1" ht="21" customHeight="1" spans="1:30">
      <c r="A87" s="47"/>
      <c r="B87" s="100"/>
      <c r="C87" s="75">
        <v>2</v>
      </c>
      <c r="D87" s="19" t="s">
        <v>213</v>
      </c>
      <c r="E87" s="27"/>
      <c r="F87" s="18"/>
      <c r="G87" s="102" t="s">
        <v>214</v>
      </c>
      <c r="H87" s="103"/>
      <c r="I87" s="103"/>
      <c r="J87" s="103"/>
      <c r="K87" s="129"/>
      <c r="L87" s="11">
        <v>1</v>
      </c>
      <c r="M87" s="23"/>
      <c r="N87" s="11">
        <v>16</v>
      </c>
      <c r="O87" s="23"/>
      <c r="P87" s="57" t="s">
        <v>79</v>
      </c>
      <c r="Q87" s="12" t="s">
        <v>211</v>
      </c>
      <c r="R87" s="148">
        <v>1</v>
      </c>
      <c r="S87" s="148"/>
      <c r="T87" s="148">
        <v>2</v>
      </c>
      <c r="U87" s="10" t="s">
        <v>38</v>
      </c>
      <c r="V87" s="12" t="s">
        <v>54</v>
      </c>
      <c r="W87" s="12" t="s">
        <v>145</v>
      </c>
      <c r="X87" s="79"/>
      <c r="Y87" s="79"/>
      <c r="Z87" s="79"/>
      <c r="AA87" s="79"/>
      <c r="AB87" s="79"/>
      <c r="AC87" s="79"/>
      <c r="AD87" s="35"/>
    </row>
    <row r="88" s="34" customFormat="1" ht="21" customHeight="1" spans="1:30">
      <c r="A88" s="47"/>
      <c r="B88" s="100"/>
      <c r="C88" s="75">
        <v>3</v>
      </c>
      <c r="D88" s="19" t="s">
        <v>215</v>
      </c>
      <c r="E88" s="27"/>
      <c r="F88" s="18"/>
      <c r="G88" s="102" t="s">
        <v>216</v>
      </c>
      <c r="H88" s="103"/>
      <c r="I88" s="103"/>
      <c r="J88" s="103"/>
      <c r="K88" s="129"/>
      <c r="L88" s="11">
        <v>2</v>
      </c>
      <c r="M88" s="23"/>
      <c r="N88" s="11">
        <v>32</v>
      </c>
      <c r="O88" s="23"/>
      <c r="P88" s="81" t="s">
        <v>79</v>
      </c>
      <c r="Q88" s="12" t="s">
        <v>211</v>
      </c>
      <c r="R88" s="148">
        <v>2</v>
      </c>
      <c r="S88" s="148"/>
      <c r="T88" s="148">
        <v>3</v>
      </c>
      <c r="U88" s="10" t="s">
        <v>38</v>
      </c>
      <c r="V88" s="12" t="s">
        <v>54</v>
      </c>
      <c r="W88" s="12" t="s">
        <v>145</v>
      </c>
      <c r="X88" s="79"/>
      <c r="Y88" s="79"/>
      <c r="Z88" s="79"/>
      <c r="AA88" s="79"/>
      <c r="AB88" s="79"/>
      <c r="AC88" s="79"/>
      <c r="AD88" s="35"/>
    </row>
    <row r="89" s="34" customFormat="1" ht="21" customHeight="1" spans="1:30">
      <c r="A89" s="47"/>
      <c r="B89" s="100"/>
      <c r="C89" s="75">
        <v>4</v>
      </c>
      <c r="D89" s="105" t="s">
        <v>217</v>
      </c>
      <c r="E89" s="105"/>
      <c r="F89" s="18"/>
      <c r="G89" s="106" t="s">
        <v>218</v>
      </c>
      <c r="H89" s="106"/>
      <c r="I89" s="106"/>
      <c r="J89" s="106"/>
      <c r="K89" s="106"/>
      <c r="L89" s="130">
        <v>1</v>
      </c>
      <c r="M89" s="131"/>
      <c r="N89" s="130">
        <v>16</v>
      </c>
      <c r="O89" s="131"/>
      <c r="P89" s="81" t="s">
        <v>79</v>
      </c>
      <c r="Q89" s="12" t="s">
        <v>211</v>
      </c>
      <c r="R89" s="149">
        <v>2</v>
      </c>
      <c r="S89" s="149"/>
      <c r="T89" s="149">
        <v>4</v>
      </c>
      <c r="U89" s="10" t="s">
        <v>38</v>
      </c>
      <c r="V89" s="12" t="s">
        <v>54</v>
      </c>
      <c r="W89" s="12" t="s">
        <v>181</v>
      </c>
      <c r="X89" s="79"/>
      <c r="Y89" s="79"/>
      <c r="Z89" s="79"/>
      <c r="AA89" s="79"/>
      <c r="AB89" s="79"/>
      <c r="AC89" s="79"/>
      <c r="AD89" s="35"/>
    </row>
    <row r="90" s="34" customFormat="1" ht="21" customHeight="1" spans="1:30">
      <c r="A90" s="47"/>
      <c r="B90" s="100"/>
      <c r="C90" s="75">
        <v>5</v>
      </c>
      <c r="D90" s="107" t="s">
        <v>219</v>
      </c>
      <c r="E90" s="108"/>
      <c r="F90" s="18"/>
      <c r="G90" s="176" t="s">
        <v>220</v>
      </c>
      <c r="H90" s="177"/>
      <c r="I90" s="177"/>
      <c r="J90" s="177"/>
      <c r="K90" s="179"/>
      <c r="L90" s="130">
        <v>1</v>
      </c>
      <c r="M90" s="131"/>
      <c r="N90" s="130">
        <v>16</v>
      </c>
      <c r="O90" s="131"/>
      <c r="P90" s="81" t="s">
        <v>79</v>
      </c>
      <c r="Q90" s="12" t="s">
        <v>211</v>
      </c>
      <c r="R90" s="149">
        <v>1</v>
      </c>
      <c r="S90" s="149"/>
      <c r="T90" s="149">
        <v>4</v>
      </c>
      <c r="U90" s="10" t="s">
        <v>38</v>
      </c>
      <c r="V90" s="12" t="s">
        <v>54</v>
      </c>
      <c r="W90" s="12" t="s">
        <v>154</v>
      </c>
      <c r="X90" s="79"/>
      <c r="Y90" s="79"/>
      <c r="Z90" s="79"/>
      <c r="AA90" s="79"/>
      <c r="AB90" s="79"/>
      <c r="AC90" s="79"/>
      <c r="AD90" s="35"/>
    </row>
    <row r="91" spans="1:30">
      <c r="A91" s="47"/>
      <c r="B91" s="100"/>
      <c r="C91" s="75">
        <v>6</v>
      </c>
      <c r="D91" s="107" t="s">
        <v>221</v>
      </c>
      <c r="E91" s="108"/>
      <c r="F91" s="18"/>
      <c r="G91" s="92" t="s">
        <v>222</v>
      </c>
      <c r="H91" s="111"/>
      <c r="I91" s="111"/>
      <c r="J91" s="111"/>
      <c r="K91" s="133"/>
      <c r="L91" s="11">
        <v>1</v>
      </c>
      <c r="M91" s="23"/>
      <c r="N91" s="11">
        <v>16</v>
      </c>
      <c r="O91" s="23"/>
      <c r="P91" s="57" t="s">
        <v>79</v>
      </c>
      <c r="Q91" s="12" t="s">
        <v>211</v>
      </c>
      <c r="R91" s="148">
        <v>2</v>
      </c>
      <c r="S91" s="148"/>
      <c r="T91" s="148">
        <v>5</v>
      </c>
      <c r="U91" s="10" t="s">
        <v>38</v>
      </c>
      <c r="V91" s="12" t="s">
        <v>54</v>
      </c>
      <c r="W91" s="12" t="s">
        <v>145</v>
      </c>
      <c r="X91" s="79"/>
      <c r="Y91" s="79"/>
      <c r="Z91" s="79"/>
      <c r="AA91" s="79"/>
      <c r="AB91" s="79"/>
      <c r="AC91" s="79"/>
      <c r="AD91" s="35"/>
    </row>
    <row r="92" s="34" customFormat="1" spans="1:30">
      <c r="A92" s="47"/>
      <c r="B92" s="100"/>
      <c r="C92" s="75">
        <v>7</v>
      </c>
      <c r="D92" s="107" t="s">
        <v>223</v>
      </c>
      <c r="E92" s="108"/>
      <c r="F92" s="18"/>
      <c r="G92" s="109" t="s">
        <v>224</v>
      </c>
      <c r="H92" s="110"/>
      <c r="I92" s="110"/>
      <c r="J92" s="110"/>
      <c r="K92" s="132"/>
      <c r="L92" s="130">
        <v>1</v>
      </c>
      <c r="M92" s="131"/>
      <c r="N92" s="130">
        <v>16</v>
      </c>
      <c r="O92" s="131"/>
      <c r="P92" s="81" t="s">
        <v>79</v>
      </c>
      <c r="Q92" s="12" t="s">
        <v>211</v>
      </c>
      <c r="R92" s="149">
        <v>2</v>
      </c>
      <c r="S92" s="149"/>
      <c r="T92" s="149">
        <v>5</v>
      </c>
      <c r="U92" s="150" t="s">
        <v>38</v>
      </c>
      <c r="V92" s="12" t="s">
        <v>54</v>
      </c>
      <c r="W92" s="12" t="s">
        <v>145</v>
      </c>
      <c r="X92" s="79"/>
      <c r="Y92" s="79"/>
      <c r="Z92" s="79"/>
      <c r="AA92" s="79"/>
      <c r="AB92" s="79"/>
      <c r="AC92" s="79"/>
      <c r="AD92" s="35"/>
    </row>
    <row r="93" s="34" customFormat="1" ht="20.25" spans="1:30">
      <c r="A93" s="47"/>
      <c r="B93" s="100"/>
      <c r="C93" s="75">
        <v>8</v>
      </c>
      <c r="D93" s="107" t="s">
        <v>225</v>
      </c>
      <c r="E93" s="108"/>
      <c r="F93" s="178"/>
      <c r="G93" s="107" t="s">
        <v>226</v>
      </c>
      <c r="H93" s="112"/>
      <c r="I93" s="112"/>
      <c r="J93" s="112"/>
      <c r="K93" s="108"/>
      <c r="L93" s="130">
        <v>1</v>
      </c>
      <c r="M93" s="131"/>
      <c r="N93" s="130">
        <v>16</v>
      </c>
      <c r="O93" s="131"/>
      <c r="P93" s="81" t="s">
        <v>79</v>
      </c>
      <c r="Q93" s="12" t="s">
        <v>211</v>
      </c>
      <c r="R93" s="149">
        <v>2</v>
      </c>
      <c r="S93" s="149"/>
      <c r="T93" s="149">
        <v>6</v>
      </c>
      <c r="U93" s="150" t="s">
        <v>38</v>
      </c>
      <c r="V93" s="12" t="s">
        <v>54</v>
      </c>
      <c r="W93" s="12" t="s">
        <v>181</v>
      </c>
      <c r="X93" s="79"/>
      <c r="Y93" s="79"/>
      <c r="Z93" s="79"/>
      <c r="AA93" s="79"/>
      <c r="AB93" s="79"/>
      <c r="AC93" s="79"/>
      <c r="AD93" s="35"/>
    </row>
    <row r="94" spans="1:30">
      <c r="A94" s="47"/>
      <c r="B94" s="100"/>
      <c r="C94" s="75">
        <v>9</v>
      </c>
      <c r="D94" s="107" t="s">
        <v>227</v>
      </c>
      <c r="E94" s="108"/>
      <c r="F94" s="18" t="s">
        <v>228</v>
      </c>
      <c r="G94" s="109" t="s">
        <v>229</v>
      </c>
      <c r="H94" s="110"/>
      <c r="I94" s="110"/>
      <c r="J94" s="110"/>
      <c r="K94" s="132"/>
      <c r="L94" s="130">
        <v>1</v>
      </c>
      <c r="M94" s="131"/>
      <c r="N94" s="130">
        <v>16</v>
      </c>
      <c r="O94" s="131"/>
      <c r="P94" s="81" t="s">
        <v>79</v>
      </c>
      <c r="Q94" s="12" t="s">
        <v>211</v>
      </c>
      <c r="R94" s="149">
        <v>2</v>
      </c>
      <c r="S94" s="149"/>
      <c r="T94" s="149">
        <v>6</v>
      </c>
      <c r="U94" s="150" t="s">
        <v>38</v>
      </c>
      <c r="V94" s="12" t="s">
        <v>54</v>
      </c>
      <c r="W94" s="14" t="s">
        <v>145</v>
      </c>
      <c r="X94" s="79"/>
      <c r="Y94" s="79"/>
      <c r="Z94" s="79"/>
      <c r="AA94" s="79"/>
      <c r="AB94" s="79"/>
      <c r="AC94" s="79"/>
      <c r="AD94" s="35"/>
    </row>
    <row r="95" s="35" customFormat="1" ht="20.25" spans="1:29">
      <c r="A95" s="47"/>
      <c r="B95" s="100"/>
      <c r="C95" s="75">
        <v>10</v>
      </c>
      <c r="D95" s="22" t="s">
        <v>230</v>
      </c>
      <c r="E95" s="29"/>
      <c r="F95" s="18" t="s">
        <v>231</v>
      </c>
      <c r="G95" s="115" t="s">
        <v>232</v>
      </c>
      <c r="H95" s="116"/>
      <c r="I95" s="116"/>
      <c r="J95" s="116"/>
      <c r="K95" s="134"/>
      <c r="L95" s="135">
        <v>4</v>
      </c>
      <c r="M95" s="136"/>
      <c r="N95" s="135">
        <v>180</v>
      </c>
      <c r="O95" s="136"/>
      <c r="P95" s="137" t="s">
        <v>79</v>
      </c>
      <c r="Q95" s="12" t="s">
        <v>211</v>
      </c>
      <c r="R95" s="152">
        <v>8</v>
      </c>
      <c r="S95" s="152"/>
      <c r="T95" s="152">
        <v>10</v>
      </c>
      <c r="U95" s="153" t="s">
        <v>38</v>
      </c>
      <c r="V95" s="12" t="s">
        <v>54</v>
      </c>
      <c r="W95" s="14" t="s">
        <v>212</v>
      </c>
      <c r="X95" s="79"/>
      <c r="Y95" s="79"/>
      <c r="Z95" s="79"/>
      <c r="AA95" s="79"/>
      <c r="AB95" s="79"/>
      <c r="AC95" s="79"/>
    </row>
    <row r="96" ht="14" customHeight="1" spans="1:30">
      <c r="A96" s="47"/>
      <c r="B96" s="74"/>
      <c r="C96" s="75">
        <v>11</v>
      </c>
      <c r="D96" s="18" t="s">
        <v>233</v>
      </c>
      <c r="E96" s="30"/>
      <c r="F96" s="18" t="s">
        <v>234</v>
      </c>
      <c r="G96" s="117" t="s">
        <v>235</v>
      </c>
      <c r="H96" s="117"/>
      <c r="I96" s="117"/>
      <c r="J96" s="117"/>
      <c r="K96" s="117"/>
      <c r="L96" s="11">
        <v>10</v>
      </c>
      <c r="M96" s="23"/>
      <c r="N96" s="138">
        <v>160</v>
      </c>
      <c r="O96" s="139"/>
      <c r="P96" s="57" t="s">
        <v>79</v>
      </c>
      <c r="Q96" s="10" t="s">
        <v>236</v>
      </c>
      <c r="R96" s="80">
        <v>8</v>
      </c>
      <c r="S96" s="148"/>
      <c r="T96" s="148">
        <v>10</v>
      </c>
      <c r="U96" s="10" t="s">
        <v>38</v>
      </c>
      <c r="V96" s="12" t="s">
        <v>39</v>
      </c>
      <c r="W96" s="14" t="s">
        <v>237</v>
      </c>
      <c r="X96" s="79"/>
      <c r="Y96" s="79"/>
      <c r="Z96" s="79"/>
      <c r="AA96" s="79"/>
      <c r="AB96" s="79"/>
      <c r="AC96" s="79"/>
      <c r="AD96" s="35"/>
    </row>
    <row r="97" spans="1:30">
      <c r="A97" s="47"/>
      <c r="B97" s="118" t="s">
        <v>238</v>
      </c>
      <c r="C97" s="118"/>
      <c r="D97" s="118"/>
      <c r="E97" s="119"/>
      <c r="F97" s="118"/>
      <c r="G97" s="118"/>
      <c r="H97" s="118"/>
      <c r="I97" s="118"/>
      <c r="J97" s="118"/>
      <c r="K97" s="118"/>
      <c r="L97" s="61">
        <f>SUM(L86:M96)</f>
        <v>23.5</v>
      </c>
      <c r="M97" s="64"/>
      <c r="N97" s="61">
        <f>SUM(N86:O96)</f>
        <v>492</v>
      </c>
      <c r="O97" s="64"/>
      <c r="P97" s="59" t="s">
        <v>76</v>
      </c>
      <c r="Q97" s="59" t="s">
        <v>76</v>
      </c>
      <c r="R97" s="59" t="s">
        <v>76</v>
      </c>
      <c r="S97" s="59" t="s">
        <v>76</v>
      </c>
      <c r="T97" s="59" t="s">
        <v>76</v>
      </c>
      <c r="U97" s="59" t="s">
        <v>76</v>
      </c>
      <c r="V97" s="59" t="s">
        <v>76</v>
      </c>
      <c r="W97" s="61" t="s">
        <v>76</v>
      </c>
      <c r="X97" s="91"/>
      <c r="Y97" s="91"/>
      <c r="Z97" s="91"/>
      <c r="AA97" s="91"/>
      <c r="AB97" s="91"/>
      <c r="AC97" s="91"/>
      <c r="AD97" s="35"/>
    </row>
    <row r="98" s="34" customFormat="1" spans="1:30">
      <c r="A98" s="47"/>
      <c r="B98" s="67" t="s">
        <v>239</v>
      </c>
      <c r="C98" s="75">
        <v>1</v>
      </c>
      <c r="D98" s="51" t="s">
        <v>240</v>
      </c>
      <c r="E98" s="31" t="s">
        <v>241</v>
      </c>
      <c r="F98" s="12" t="s">
        <v>242</v>
      </c>
      <c r="G98" s="10">
        <v>2</v>
      </c>
      <c r="H98" s="10">
        <v>2</v>
      </c>
      <c r="I98" s="10">
        <v>32</v>
      </c>
      <c r="J98" s="12">
        <v>16</v>
      </c>
      <c r="K98" s="12">
        <v>16</v>
      </c>
      <c r="L98" s="10" t="s">
        <v>140</v>
      </c>
      <c r="M98" s="50" t="s">
        <v>243</v>
      </c>
      <c r="N98" s="13" t="s">
        <v>244</v>
      </c>
      <c r="O98" s="25"/>
      <c r="P98" s="57"/>
      <c r="Q98" s="79"/>
      <c r="R98" s="79"/>
      <c r="S98" s="79"/>
      <c r="T98" s="12"/>
      <c r="U98" s="12"/>
      <c r="V98" s="12"/>
      <c r="W98" s="14"/>
      <c r="X98" s="79"/>
      <c r="Y98" s="81" t="s">
        <v>68</v>
      </c>
      <c r="Z98" s="12"/>
      <c r="AA98" s="12"/>
      <c r="AB98" s="12"/>
      <c r="AC98" s="79"/>
      <c r="AD98" s="35"/>
    </row>
    <row r="99" s="34" customFormat="1" spans="1:30">
      <c r="A99" s="47"/>
      <c r="B99" s="67"/>
      <c r="C99" s="75">
        <v>2</v>
      </c>
      <c r="D99" s="51"/>
      <c r="E99" s="32" t="s">
        <v>245</v>
      </c>
      <c r="F99" s="12" t="s">
        <v>246</v>
      </c>
      <c r="G99" s="10">
        <v>2</v>
      </c>
      <c r="H99" s="10">
        <v>2</v>
      </c>
      <c r="I99" s="10">
        <v>32</v>
      </c>
      <c r="J99" s="12">
        <v>16</v>
      </c>
      <c r="K99" s="12">
        <v>16</v>
      </c>
      <c r="L99" s="10" t="s">
        <v>140</v>
      </c>
      <c r="M99" s="51"/>
      <c r="N99" s="140"/>
      <c r="O99" s="141"/>
      <c r="P99" s="57"/>
      <c r="Q99" s="79"/>
      <c r="R99" s="79"/>
      <c r="S99" s="79"/>
      <c r="T99" s="12"/>
      <c r="U99" s="12"/>
      <c r="V99" s="79"/>
      <c r="W99" s="79"/>
      <c r="X99" s="79"/>
      <c r="Y99" s="57"/>
      <c r="Z99" s="81" t="s">
        <v>68</v>
      </c>
      <c r="AA99" s="79"/>
      <c r="AB99" s="81"/>
      <c r="AC99" s="79"/>
      <c r="AD99" s="35"/>
    </row>
    <row r="100" s="34" customFormat="1" spans="1:30">
      <c r="A100" s="47"/>
      <c r="B100" s="67"/>
      <c r="C100" s="75">
        <v>3</v>
      </c>
      <c r="D100" s="51"/>
      <c r="E100" s="12" t="s">
        <v>247</v>
      </c>
      <c r="F100" s="12" t="s">
        <v>248</v>
      </c>
      <c r="G100" s="10">
        <v>2</v>
      </c>
      <c r="H100" s="10">
        <v>2</v>
      </c>
      <c r="I100" s="10">
        <v>32</v>
      </c>
      <c r="J100" s="12">
        <v>16</v>
      </c>
      <c r="K100" s="12">
        <v>16</v>
      </c>
      <c r="L100" s="10" t="s">
        <v>140</v>
      </c>
      <c r="M100" s="51"/>
      <c r="N100" s="140"/>
      <c r="O100" s="141"/>
      <c r="P100" s="57"/>
      <c r="Q100" s="79"/>
      <c r="R100" s="79"/>
      <c r="S100" s="79"/>
      <c r="T100" s="12"/>
      <c r="U100" s="12"/>
      <c r="V100" s="79"/>
      <c r="W100" s="79"/>
      <c r="X100" s="79"/>
      <c r="Y100" s="57"/>
      <c r="Z100" s="81" t="s">
        <v>68</v>
      </c>
      <c r="AA100" s="79"/>
      <c r="AB100" s="81"/>
      <c r="AC100" s="79"/>
      <c r="AD100" s="35"/>
    </row>
    <row r="101" s="34" customFormat="1" ht="13" customHeight="1" spans="1:30">
      <c r="A101" s="47"/>
      <c r="B101" s="67"/>
      <c r="C101" s="75">
        <v>4</v>
      </c>
      <c r="D101" s="51"/>
      <c r="E101" s="12" t="s">
        <v>249</v>
      </c>
      <c r="F101" s="12" t="s">
        <v>250</v>
      </c>
      <c r="G101" s="10">
        <v>2</v>
      </c>
      <c r="H101" s="10">
        <v>2</v>
      </c>
      <c r="I101" s="10">
        <v>32</v>
      </c>
      <c r="J101" s="12">
        <v>16</v>
      </c>
      <c r="K101" s="12">
        <v>16</v>
      </c>
      <c r="L101" s="10" t="s">
        <v>140</v>
      </c>
      <c r="M101" s="51"/>
      <c r="N101" s="140"/>
      <c r="O101" s="141"/>
      <c r="P101" s="57"/>
      <c r="Q101" s="79"/>
      <c r="R101" s="79"/>
      <c r="S101" s="79"/>
      <c r="T101" s="12"/>
      <c r="U101" s="12"/>
      <c r="V101" s="12"/>
      <c r="W101" s="14"/>
      <c r="X101" s="79"/>
      <c r="Y101" s="81" t="s">
        <v>68</v>
      </c>
      <c r="Z101" s="81"/>
      <c r="AA101" s="79"/>
      <c r="AB101" s="12"/>
      <c r="AC101" s="79"/>
      <c r="AD101" s="35"/>
    </row>
    <row r="102" s="34" customFormat="1" spans="1:30">
      <c r="A102" s="47"/>
      <c r="B102" s="67"/>
      <c r="C102" s="75">
        <v>5</v>
      </c>
      <c r="D102" s="51"/>
      <c r="E102" s="12" t="s">
        <v>251</v>
      </c>
      <c r="F102" s="12" t="s">
        <v>252</v>
      </c>
      <c r="G102" s="10">
        <v>2</v>
      </c>
      <c r="H102" s="10">
        <v>2</v>
      </c>
      <c r="I102" s="10">
        <v>32</v>
      </c>
      <c r="J102" s="12">
        <v>16</v>
      </c>
      <c r="K102" s="12">
        <v>16</v>
      </c>
      <c r="L102" s="10" t="s">
        <v>140</v>
      </c>
      <c r="M102" s="51"/>
      <c r="N102" s="140"/>
      <c r="O102" s="141"/>
      <c r="P102" s="57"/>
      <c r="Q102" s="79"/>
      <c r="R102" s="79"/>
      <c r="S102" s="79"/>
      <c r="T102" s="12"/>
      <c r="U102" s="12"/>
      <c r="V102" s="79"/>
      <c r="W102" s="79"/>
      <c r="X102" s="79"/>
      <c r="Y102" s="81" t="s">
        <v>68</v>
      </c>
      <c r="Z102" s="81"/>
      <c r="AA102" s="79"/>
      <c r="AB102" s="12"/>
      <c r="AC102" s="79"/>
      <c r="AD102" s="35"/>
    </row>
    <row r="103" s="34" customFormat="1" spans="1:30">
      <c r="A103" s="47"/>
      <c r="B103" s="67"/>
      <c r="C103" s="75">
        <v>6</v>
      </c>
      <c r="D103" s="51"/>
      <c r="E103" s="12" t="s">
        <v>253</v>
      </c>
      <c r="F103" s="12" t="s">
        <v>254</v>
      </c>
      <c r="G103" s="10">
        <v>2</v>
      </c>
      <c r="H103" s="10">
        <v>2</v>
      </c>
      <c r="I103" s="10">
        <v>32</v>
      </c>
      <c r="J103" s="12">
        <v>16</v>
      </c>
      <c r="K103" s="12">
        <v>16</v>
      </c>
      <c r="L103" s="10" t="s">
        <v>140</v>
      </c>
      <c r="M103" s="51"/>
      <c r="N103" s="140"/>
      <c r="O103" s="141"/>
      <c r="P103" s="57"/>
      <c r="Q103" s="79"/>
      <c r="R103" s="79"/>
      <c r="S103" s="79"/>
      <c r="T103" s="12"/>
      <c r="U103" s="12"/>
      <c r="V103" s="79"/>
      <c r="W103" s="79"/>
      <c r="X103" s="79"/>
      <c r="Y103" s="57"/>
      <c r="Z103" s="79"/>
      <c r="AA103" s="12"/>
      <c r="AB103" s="81" t="s">
        <v>68</v>
      </c>
      <c r="AC103" s="79"/>
      <c r="AD103" s="35"/>
    </row>
    <row r="104" s="34" customFormat="1" customHeight="1" spans="1:30">
      <c r="A104" s="47"/>
      <c r="B104" s="67"/>
      <c r="C104" s="75">
        <v>7</v>
      </c>
      <c r="D104" s="51"/>
      <c r="E104" s="12" t="s">
        <v>255</v>
      </c>
      <c r="F104" s="12" t="s">
        <v>256</v>
      </c>
      <c r="G104" s="10">
        <v>2</v>
      </c>
      <c r="H104" s="10">
        <v>2</v>
      </c>
      <c r="I104" s="10">
        <v>32</v>
      </c>
      <c r="J104" s="12">
        <v>16</v>
      </c>
      <c r="K104" s="12">
        <v>16</v>
      </c>
      <c r="L104" s="10" t="s">
        <v>140</v>
      </c>
      <c r="M104" s="51"/>
      <c r="N104" s="140"/>
      <c r="O104" s="141"/>
      <c r="P104" s="12"/>
      <c r="Q104" s="12"/>
      <c r="R104" s="12"/>
      <c r="S104" s="12"/>
      <c r="T104" s="12"/>
      <c r="U104" s="12"/>
      <c r="V104" s="12"/>
      <c r="W104" s="14"/>
      <c r="X104" s="79"/>
      <c r="Y104" s="79"/>
      <c r="Z104" s="57"/>
      <c r="AA104" s="79"/>
      <c r="AB104" s="81" t="s">
        <v>68</v>
      </c>
      <c r="AC104" s="79"/>
      <c r="AD104" s="35"/>
    </row>
    <row r="105" s="34" customFormat="1" customHeight="1" spans="1:30">
      <c r="A105" s="47"/>
      <c r="B105" s="67"/>
      <c r="C105" s="75">
        <v>8</v>
      </c>
      <c r="D105" s="51"/>
      <c r="E105" s="12" t="s">
        <v>257</v>
      </c>
      <c r="F105" s="12"/>
      <c r="G105" s="10">
        <v>2</v>
      </c>
      <c r="H105" s="10">
        <v>2</v>
      </c>
      <c r="I105" s="10">
        <v>32</v>
      </c>
      <c r="J105" s="12">
        <v>16</v>
      </c>
      <c r="K105" s="12">
        <v>16</v>
      </c>
      <c r="L105" s="10" t="s">
        <v>140</v>
      </c>
      <c r="M105" s="51"/>
      <c r="N105" s="140"/>
      <c r="O105" s="141"/>
      <c r="P105" s="12"/>
      <c r="Q105" s="12"/>
      <c r="R105" s="12"/>
      <c r="S105" s="12"/>
      <c r="T105" s="12"/>
      <c r="U105" s="12"/>
      <c r="V105" s="12"/>
      <c r="W105" s="14"/>
      <c r="X105" s="79"/>
      <c r="Y105" s="79"/>
      <c r="Z105" s="57"/>
      <c r="AA105" s="79"/>
      <c r="AB105" s="81" t="s">
        <v>68</v>
      </c>
      <c r="AC105" s="79"/>
      <c r="AD105" s="35"/>
    </row>
    <row r="106" s="34" customFormat="1" customHeight="1" spans="1:30">
      <c r="A106" s="47"/>
      <c r="B106" s="67"/>
      <c r="C106" s="75">
        <v>9</v>
      </c>
      <c r="D106" s="49"/>
      <c r="E106" s="12" t="s">
        <v>258</v>
      </c>
      <c r="F106" s="12" t="s">
        <v>259</v>
      </c>
      <c r="G106" s="10">
        <v>2</v>
      </c>
      <c r="H106" s="10">
        <v>2</v>
      </c>
      <c r="I106" s="10">
        <v>32</v>
      </c>
      <c r="J106" s="12">
        <v>16</v>
      </c>
      <c r="K106" s="12">
        <v>16</v>
      </c>
      <c r="L106" s="10" t="s">
        <v>140</v>
      </c>
      <c r="M106" s="51"/>
      <c r="N106" s="140"/>
      <c r="O106" s="141"/>
      <c r="P106" s="12"/>
      <c r="Q106" s="12"/>
      <c r="R106" s="12"/>
      <c r="S106" s="12"/>
      <c r="T106" s="12"/>
      <c r="U106" s="12"/>
      <c r="V106" s="12"/>
      <c r="W106" s="14"/>
      <c r="X106" s="79"/>
      <c r="Y106" s="79"/>
      <c r="Z106" s="57" t="s">
        <v>68</v>
      </c>
      <c r="AA106" s="79"/>
      <c r="AB106" s="81" t="s">
        <v>56</v>
      </c>
      <c r="AC106" s="79"/>
      <c r="AD106" s="35"/>
    </row>
    <row r="107" s="35" customFormat="1" customHeight="1" spans="1:29">
      <c r="A107" s="52"/>
      <c r="B107" s="52"/>
      <c r="C107" s="75">
        <v>10</v>
      </c>
      <c r="D107" s="50" t="s">
        <v>260</v>
      </c>
      <c r="E107" s="12" t="s">
        <v>261</v>
      </c>
      <c r="F107" s="12" t="s">
        <v>262</v>
      </c>
      <c r="G107" s="10">
        <v>2</v>
      </c>
      <c r="H107" s="10">
        <v>2</v>
      </c>
      <c r="I107" s="10">
        <v>32</v>
      </c>
      <c r="J107" s="12">
        <v>16</v>
      </c>
      <c r="K107" s="12">
        <v>16</v>
      </c>
      <c r="L107" s="10" t="s">
        <v>140</v>
      </c>
      <c r="M107" s="51"/>
      <c r="N107" s="140"/>
      <c r="O107" s="141"/>
      <c r="P107" s="12"/>
      <c r="Q107" s="12"/>
      <c r="R107" s="12"/>
      <c r="S107" s="12"/>
      <c r="T107" s="12"/>
      <c r="U107" s="12"/>
      <c r="V107" s="12"/>
      <c r="W107" s="14" t="s">
        <v>68</v>
      </c>
      <c r="X107" s="79"/>
      <c r="Y107" s="81" t="s">
        <v>56</v>
      </c>
      <c r="Z107" s="12"/>
      <c r="AA107" s="12"/>
      <c r="AB107" s="12"/>
      <c r="AC107" s="79"/>
    </row>
    <row r="108" s="35" customFormat="1" customHeight="1" spans="1:29">
      <c r="A108" s="52"/>
      <c r="B108" s="52"/>
      <c r="C108" s="75">
        <v>11</v>
      </c>
      <c r="D108" s="51"/>
      <c r="E108" s="12" t="s">
        <v>263</v>
      </c>
      <c r="F108" s="12" t="s">
        <v>264</v>
      </c>
      <c r="G108" s="10">
        <v>2</v>
      </c>
      <c r="H108" s="10">
        <v>2</v>
      </c>
      <c r="I108" s="10">
        <v>32</v>
      </c>
      <c r="J108" s="12">
        <v>16</v>
      </c>
      <c r="K108" s="12">
        <v>16</v>
      </c>
      <c r="L108" s="10" t="s">
        <v>140</v>
      </c>
      <c r="M108" s="51"/>
      <c r="N108" s="140"/>
      <c r="O108" s="141"/>
      <c r="P108" s="12"/>
      <c r="Q108" s="12"/>
      <c r="R108" s="12"/>
      <c r="S108" s="12" t="s">
        <v>68</v>
      </c>
      <c r="T108" s="12"/>
      <c r="U108" s="12"/>
      <c r="V108" s="12"/>
      <c r="W108" s="14"/>
      <c r="X108" s="79"/>
      <c r="Y108" s="57"/>
      <c r="Z108" s="79"/>
      <c r="AA108" s="79"/>
      <c r="AB108" s="81"/>
      <c r="AC108" s="79"/>
    </row>
    <row r="109" s="35" customFormat="1" customHeight="1" spans="1:29">
      <c r="A109" s="52"/>
      <c r="B109" s="52"/>
      <c r="C109" s="75">
        <v>12</v>
      </c>
      <c r="D109" s="51"/>
      <c r="E109" s="12" t="s">
        <v>265</v>
      </c>
      <c r="F109" s="12" t="s">
        <v>266</v>
      </c>
      <c r="G109" s="10">
        <v>2</v>
      </c>
      <c r="H109" s="10">
        <v>2</v>
      </c>
      <c r="I109" s="10">
        <v>32</v>
      </c>
      <c r="J109" s="12">
        <v>16</v>
      </c>
      <c r="K109" s="12">
        <v>16</v>
      </c>
      <c r="L109" s="10" t="s">
        <v>140</v>
      </c>
      <c r="M109" s="51"/>
      <c r="N109" s="140"/>
      <c r="O109" s="141"/>
      <c r="P109" s="12"/>
      <c r="Q109" s="12"/>
      <c r="R109" s="12"/>
      <c r="S109" s="12"/>
      <c r="T109" s="12"/>
      <c r="U109" s="12"/>
      <c r="V109" s="12"/>
      <c r="W109" s="14"/>
      <c r="X109" s="79"/>
      <c r="Y109" s="57"/>
      <c r="Z109" s="79"/>
      <c r="AA109" s="79"/>
      <c r="AB109" s="81" t="s">
        <v>68</v>
      </c>
      <c r="AC109" s="79"/>
    </row>
    <row r="110" s="35" customFormat="1" customHeight="1" spans="1:29">
      <c r="A110" s="52"/>
      <c r="B110" s="52"/>
      <c r="C110" s="75">
        <v>13</v>
      </c>
      <c r="D110" s="51"/>
      <c r="E110" s="12" t="s">
        <v>267</v>
      </c>
      <c r="F110" s="12"/>
      <c r="G110" s="10">
        <v>2</v>
      </c>
      <c r="H110" s="10">
        <v>2</v>
      </c>
      <c r="I110" s="10">
        <v>32</v>
      </c>
      <c r="J110" s="12">
        <v>16</v>
      </c>
      <c r="K110" s="12">
        <v>16</v>
      </c>
      <c r="L110" s="10" t="s">
        <v>140</v>
      </c>
      <c r="M110" s="51"/>
      <c r="N110" s="140"/>
      <c r="O110" s="141"/>
      <c r="P110" s="12"/>
      <c r="Q110" s="12"/>
      <c r="R110" s="12"/>
      <c r="S110" s="12"/>
      <c r="T110" s="12"/>
      <c r="U110" s="12"/>
      <c r="V110" s="12"/>
      <c r="W110" s="14"/>
      <c r="X110" s="79"/>
      <c r="Y110" s="57" t="s">
        <v>68</v>
      </c>
      <c r="Z110" s="57"/>
      <c r="AA110" s="79"/>
      <c r="AB110" s="81"/>
      <c r="AC110" s="79"/>
    </row>
    <row r="111" s="35" customFormat="1" customHeight="1" spans="1:29">
      <c r="A111" s="52"/>
      <c r="B111" s="52"/>
      <c r="C111" s="75">
        <v>14</v>
      </c>
      <c r="D111" s="51"/>
      <c r="E111" s="12" t="s">
        <v>268</v>
      </c>
      <c r="F111" s="12"/>
      <c r="G111" s="10">
        <v>2</v>
      </c>
      <c r="H111" s="10">
        <v>2</v>
      </c>
      <c r="I111" s="10">
        <v>32</v>
      </c>
      <c r="J111" s="12">
        <v>16</v>
      </c>
      <c r="K111" s="12">
        <v>16</v>
      </c>
      <c r="L111" s="10" t="s">
        <v>140</v>
      </c>
      <c r="M111" s="51"/>
      <c r="N111" s="140"/>
      <c r="O111" s="141"/>
      <c r="P111" s="12"/>
      <c r="Q111" s="12"/>
      <c r="R111" s="12"/>
      <c r="S111" s="12"/>
      <c r="T111" s="12"/>
      <c r="U111" s="12"/>
      <c r="V111" s="12"/>
      <c r="W111" s="14"/>
      <c r="X111" s="79"/>
      <c r="Y111" s="57"/>
      <c r="Z111" s="57" t="s">
        <v>68</v>
      </c>
      <c r="AA111" s="79"/>
      <c r="AB111" s="81" t="s">
        <v>56</v>
      </c>
      <c r="AC111" s="79"/>
    </row>
    <row r="112" s="35" customFormat="1" customHeight="1" spans="1:29">
      <c r="A112" s="52"/>
      <c r="B112" s="52"/>
      <c r="C112" s="75">
        <v>15</v>
      </c>
      <c r="D112" s="51"/>
      <c r="E112" s="12" t="s">
        <v>269</v>
      </c>
      <c r="F112" s="12" t="s">
        <v>270</v>
      </c>
      <c r="G112" s="10">
        <v>2</v>
      </c>
      <c r="H112" s="10">
        <v>2</v>
      </c>
      <c r="I112" s="10">
        <v>32</v>
      </c>
      <c r="J112" s="12">
        <v>16</v>
      </c>
      <c r="K112" s="12">
        <v>16</v>
      </c>
      <c r="L112" s="10" t="s">
        <v>140</v>
      </c>
      <c r="M112" s="51"/>
      <c r="N112" s="140"/>
      <c r="O112" s="141"/>
      <c r="P112" s="12"/>
      <c r="Q112" s="12"/>
      <c r="R112" s="12"/>
      <c r="S112" s="12"/>
      <c r="T112" s="12"/>
      <c r="U112" s="12"/>
      <c r="V112" s="12"/>
      <c r="W112" s="14" t="s">
        <v>68</v>
      </c>
      <c r="X112" s="79"/>
      <c r="Y112" s="81"/>
      <c r="Z112" s="81" t="s">
        <v>56</v>
      </c>
      <c r="AA112" s="79"/>
      <c r="AB112" s="12"/>
      <c r="AC112" s="79"/>
    </row>
    <row r="113" s="35" customFormat="1" customHeight="1" spans="1:29">
      <c r="A113" s="52"/>
      <c r="B113" s="52"/>
      <c r="C113" s="75">
        <v>16</v>
      </c>
      <c r="D113" s="51"/>
      <c r="E113" s="12" t="s">
        <v>271</v>
      </c>
      <c r="F113" s="12" t="s">
        <v>272</v>
      </c>
      <c r="G113" s="10">
        <v>2</v>
      </c>
      <c r="H113" s="10">
        <v>2</v>
      </c>
      <c r="I113" s="10">
        <v>32</v>
      </c>
      <c r="J113" s="12">
        <v>16</v>
      </c>
      <c r="K113" s="12">
        <v>16</v>
      </c>
      <c r="L113" s="10" t="s">
        <v>140</v>
      </c>
      <c r="M113" s="51"/>
      <c r="N113" s="140"/>
      <c r="O113" s="141"/>
      <c r="P113" s="12"/>
      <c r="Q113" s="12"/>
      <c r="R113" s="12"/>
      <c r="S113" s="12"/>
      <c r="T113" s="12"/>
      <c r="U113" s="12"/>
      <c r="V113" s="12"/>
      <c r="W113" s="14"/>
      <c r="X113" s="79"/>
      <c r="Y113" s="57"/>
      <c r="Z113" s="81" t="s">
        <v>68</v>
      </c>
      <c r="AA113" s="12"/>
      <c r="AB113" s="81"/>
      <c r="AC113" s="79"/>
    </row>
    <row r="114" s="35" customFormat="1" customHeight="1" spans="1:29">
      <c r="A114" s="52"/>
      <c r="B114" s="52"/>
      <c r="C114" s="75">
        <v>17</v>
      </c>
      <c r="D114" s="51"/>
      <c r="E114" s="33" t="s">
        <v>293</v>
      </c>
      <c r="F114" s="12" t="s">
        <v>274</v>
      </c>
      <c r="G114" s="10">
        <v>2</v>
      </c>
      <c r="H114" s="10">
        <v>2</v>
      </c>
      <c r="I114" s="10">
        <v>32</v>
      </c>
      <c r="J114" s="12">
        <v>16</v>
      </c>
      <c r="K114" s="12">
        <v>16</v>
      </c>
      <c r="L114" s="10" t="s">
        <v>140</v>
      </c>
      <c r="M114" s="51"/>
      <c r="N114" s="140"/>
      <c r="O114" s="141"/>
      <c r="P114" s="12"/>
      <c r="Q114" s="12"/>
      <c r="R114" s="12"/>
      <c r="S114" s="12"/>
      <c r="T114" s="12" t="s">
        <v>41</v>
      </c>
      <c r="U114" s="12"/>
      <c r="V114" s="12"/>
      <c r="W114" s="14"/>
      <c r="X114" s="79"/>
      <c r="Y114" s="79"/>
      <c r="Z114" s="81" t="s">
        <v>68</v>
      </c>
      <c r="AA114" s="79"/>
      <c r="AB114" s="81"/>
      <c r="AC114" s="79"/>
    </row>
    <row r="115" s="35" customFormat="1" customHeight="1" spans="1:29">
      <c r="A115" s="52"/>
      <c r="B115" s="52"/>
      <c r="C115" s="75">
        <v>18</v>
      </c>
      <c r="D115" s="51"/>
      <c r="E115" s="12" t="s">
        <v>275</v>
      </c>
      <c r="F115" s="12"/>
      <c r="G115" s="10">
        <v>2</v>
      </c>
      <c r="H115" s="10">
        <v>2</v>
      </c>
      <c r="I115" s="10">
        <v>32</v>
      </c>
      <c r="J115" s="12">
        <v>16</v>
      </c>
      <c r="K115" s="12">
        <v>16</v>
      </c>
      <c r="L115" s="10" t="s">
        <v>140</v>
      </c>
      <c r="M115" s="51"/>
      <c r="N115" s="140"/>
      <c r="O115" s="141"/>
      <c r="P115" s="12"/>
      <c r="Q115" s="12"/>
      <c r="R115" s="12"/>
      <c r="S115" s="12"/>
      <c r="T115" s="12"/>
      <c r="U115" s="12"/>
      <c r="V115" s="12"/>
      <c r="W115" s="14"/>
      <c r="X115" s="79"/>
      <c r="Y115" s="79"/>
      <c r="Z115" s="57" t="s">
        <v>68</v>
      </c>
      <c r="AA115" s="79"/>
      <c r="AB115" s="81"/>
      <c r="AC115" s="79"/>
    </row>
    <row r="116" spans="1:30">
      <c r="A116" s="59" t="s">
        <v>276</v>
      </c>
      <c r="B116" s="59"/>
      <c r="C116" s="59"/>
      <c r="D116" s="59"/>
      <c r="E116" s="60"/>
      <c r="F116" s="59"/>
      <c r="G116" s="59">
        <v>26</v>
      </c>
      <c r="H116" s="59">
        <v>2</v>
      </c>
      <c r="I116" s="59">
        <f>G116*16</f>
        <v>416</v>
      </c>
      <c r="J116" s="59">
        <v>208</v>
      </c>
      <c r="K116" s="59">
        <v>208</v>
      </c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61"/>
      <c r="X116" s="91"/>
      <c r="Y116" s="91"/>
      <c r="Z116" s="91"/>
      <c r="AA116" s="91"/>
      <c r="AB116" s="91"/>
      <c r="AC116" s="91"/>
      <c r="AD116" s="35"/>
    </row>
    <row r="117" spans="1:30">
      <c r="A117" s="120" t="s">
        <v>277</v>
      </c>
      <c r="B117" s="121"/>
      <c r="C117" s="121"/>
      <c r="D117" s="121"/>
      <c r="E117" s="122"/>
      <c r="F117" s="123"/>
      <c r="G117" s="59">
        <f>G116+L97+G84+G69</f>
        <v>136.5</v>
      </c>
      <c r="H117" s="59"/>
      <c r="I117" s="59">
        <f>I116+N97+I84+I69</f>
        <v>2300</v>
      </c>
      <c r="J117" s="59">
        <f>J116+J84+J69</f>
        <v>976</v>
      </c>
      <c r="K117" s="59">
        <f>K116+N97+K84+K69</f>
        <v>1324</v>
      </c>
      <c r="L117" s="59" t="s">
        <v>76</v>
      </c>
      <c r="M117" s="59" t="s">
        <v>76</v>
      </c>
      <c r="N117" s="59" t="s">
        <v>76</v>
      </c>
      <c r="O117" s="59" t="s">
        <v>76</v>
      </c>
      <c r="P117" s="59" t="s">
        <v>76</v>
      </c>
      <c r="Q117" s="59" t="s">
        <v>76</v>
      </c>
      <c r="R117" s="59" t="s">
        <v>76</v>
      </c>
      <c r="S117" s="59" t="s">
        <v>76</v>
      </c>
      <c r="T117" s="59" t="s">
        <v>76</v>
      </c>
      <c r="U117" s="59" t="s">
        <v>76</v>
      </c>
      <c r="V117" s="59" t="s">
        <v>76</v>
      </c>
      <c r="W117" s="61" t="s">
        <v>76</v>
      </c>
      <c r="X117" s="91"/>
      <c r="Y117" s="91"/>
      <c r="Z117" s="91"/>
      <c r="AA117" s="91"/>
      <c r="AB117" s="91"/>
      <c r="AC117" s="91"/>
      <c r="AD117" s="35"/>
    </row>
    <row r="118" ht="20" customHeight="1" spans="1:30">
      <c r="A118" s="120" t="s">
        <v>278</v>
      </c>
      <c r="B118" s="121"/>
      <c r="C118" s="121"/>
      <c r="D118" s="121"/>
      <c r="E118" s="122"/>
      <c r="F118" s="123"/>
      <c r="G118" s="59">
        <f t="shared" ref="G118:K118" si="13">G117+G50</f>
        <v>206.5</v>
      </c>
      <c r="H118" s="59" t="s">
        <v>76</v>
      </c>
      <c r="I118" s="59">
        <f t="shared" si="13"/>
        <v>3572</v>
      </c>
      <c r="J118" s="59">
        <f t="shared" si="13"/>
        <v>1810</v>
      </c>
      <c r="K118" s="59">
        <f t="shared" si="13"/>
        <v>1762</v>
      </c>
      <c r="L118" s="142">
        <f>K118/I118</f>
        <v>0.493281075027996</v>
      </c>
      <c r="M118" s="143" t="s">
        <v>279</v>
      </c>
      <c r="N118" s="144"/>
      <c r="O118" s="144"/>
      <c r="P118" s="145" t="s">
        <v>280</v>
      </c>
      <c r="Q118" s="154"/>
      <c r="R118" s="154"/>
      <c r="S118" s="154"/>
      <c r="T118" s="155"/>
      <c r="U118" s="156">
        <v>0.21</v>
      </c>
      <c r="V118" s="157"/>
      <c r="W118" s="157"/>
      <c r="X118" s="91"/>
      <c r="Y118" s="91"/>
      <c r="Z118" s="91"/>
      <c r="AA118" s="91"/>
      <c r="AB118" s="91"/>
      <c r="AC118" s="91"/>
      <c r="AD118" s="35"/>
    </row>
    <row r="119" spans="2:29">
      <c r="B119" s="124"/>
      <c r="C119" s="125"/>
      <c r="D119" s="125"/>
      <c r="E119" s="126"/>
      <c r="F119" s="125"/>
      <c r="G119" s="125"/>
      <c r="H119" s="125"/>
      <c r="I119" s="146"/>
      <c r="J119" s="125"/>
      <c r="K119" s="125"/>
      <c r="L119" s="125"/>
      <c r="M119" s="125"/>
      <c r="N119" s="125"/>
      <c r="O119" s="125"/>
      <c r="P119" s="147"/>
      <c r="Q119" s="125"/>
      <c r="R119" s="125"/>
      <c r="S119" s="158"/>
      <c r="T119" s="158"/>
      <c r="U119" s="158"/>
      <c r="V119" s="125"/>
      <c r="W119" s="125"/>
      <c r="X119" s="159"/>
      <c r="Y119" s="159"/>
      <c r="Z119" s="159"/>
      <c r="AA119" s="159"/>
      <c r="AB119" s="159"/>
      <c r="AC119" s="159"/>
    </row>
    <row r="120" spans="2:23">
      <c r="B120" s="127" t="s">
        <v>281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5"/>
      <c r="S120" s="125"/>
      <c r="T120" s="125"/>
      <c r="U120" s="125"/>
      <c r="V120" s="125"/>
      <c r="W120" s="125"/>
    </row>
    <row r="121" spans="2:17"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</row>
    <row r="122" spans="2:17"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</row>
    <row r="123" spans="2:17">
      <c r="B123" s="128"/>
      <c r="C123" s="128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</row>
    <row r="124" spans="2:17"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</row>
  </sheetData>
  <autoFilter xmlns:etc="http://www.wps.cn/officeDocument/2017/etCustomData" ref="M1:M124" etc:filterBottomFollowUsedRange="0">
    <extLst/>
  </autoFilter>
  <mergeCells count="142">
    <mergeCell ref="A1:W1"/>
    <mergeCell ref="A2:W2"/>
    <mergeCell ref="G3:O3"/>
    <mergeCell ref="P5:R5"/>
    <mergeCell ref="S5:U5"/>
    <mergeCell ref="V5:X5"/>
    <mergeCell ref="Y5:AA5"/>
    <mergeCell ref="AB5:AC5"/>
    <mergeCell ref="B40:F40"/>
    <mergeCell ref="D41:E41"/>
    <mergeCell ref="D42:E42"/>
    <mergeCell ref="D43:E43"/>
    <mergeCell ref="D44:E44"/>
    <mergeCell ref="D45:E45"/>
    <mergeCell ref="D46:E46"/>
    <mergeCell ref="D47:E47"/>
    <mergeCell ref="D48:E48"/>
    <mergeCell ref="B49:F49"/>
    <mergeCell ref="A50:F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B69:F69"/>
    <mergeCell ref="D70:E70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  <mergeCell ref="D80:E80"/>
    <mergeCell ref="D81:E81"/>
    <mergeCell ref="D82:E82"/>
    <mergeCell ref="D83:E83"/>
    <mergeCell ref="B84:F84"/>
    <mergeCell ref="D85:E85"/>
    <mergeCell ref="G85:K85"/>
    <mergeCell ref="L85:M85"/>
    <mergeCell ref="N85:O85"/>
    <mergeCell ref="D86:E86"/>
    <mergeCell ref="G86:K86"/>
    <mergeCell ref="L86:M86"/>
    <mergeCell ref="N86:O86"/>
    <mergeCell ref="D87:E87"/>
    <mergeCell ref="G87:K87"/>
    <mergeCell ref="L87:M87"/>
    <mergeCell ref="N87:O87"/>
    <mergeCell ref="D88:E88"/>
    <mergeCell ref="G88:K88"/>
    <mergeCell ref="L88:M88"/>
    <mergeCell ref="N88:O88"/>
    <mergeCell ref="D89:E89"/>
    <mergeCell ref="G89:K89"/>
    <mergeCell ref="L89:M89"/>
    <mergeCell ref="N89:O89"/>
    <mergeCell ref="D90:E90"/>
    <mergeCell ref="G90:K90"/>
    <mergeCell ref="L90:M90"/>
    <mergeCell ref="N90:O90"/>
    <mergeCell ref="D91:E91"/>
    <mergeCell ref="G91:K91"/>
    <mergeCell ref="L91:M91"/>
    <mergeCell ref="N91:O91"/>
    <mergeCell ref="D92:E92"/>
    <mergeCell ref="G92:K92"/>
    <mergeCell ref="L92:M92"/>
    <mergeCell ref="N92:O92"/>
    <mergeCell ref="D93:E93"/>
    <mergeCell ref="G93:K93"/>
    <mergeCell ref="L93:M93"/>
    <mergeCell ref="N93:O93"/>
    <mergeCell ref="D94:E94"/>
    <mergeCell ref="G94:K94"/>
    <mergeCell ref="L94:M94"/>
    <mergeCell ref="N94:O94"/>
    <mergeCell ref="D95:E95"/>
    <mergeCell ref="G95:K95"/>
    <mergeCell ref="L95:M95"/>
    <mergeCell ref="N95:O95"/>
    <mergeCell ref="D96:E96"/>
    <mergeCell ref="G96:K96"/>
    <mergeCell ref="L96:M96"/>
    <mergeCell ref="N96:O96"/>
    <mergeCell ref="B97:K97"/>
    <mergeCell ref="L97:M97"/>
    <mergeCell ref="N97:O97"/>
    <mergeCell ref="A116:F116"/>
    <mergeCell ref="A117:F117"/>
    <mergeCell ref="A118:F118"/>
    <mergeCell ref="M118:O118"/>
    <mergeCell ref="P118:T118"/>
    <mergeCell ref="U118:W118"/>
    <mergeCell ref="S119:U119"/>
    <mergeCell ref="A8:A48"/>
    <mergeCell ref="A51:A115"/>
    <mergeCell ref="B8:B39"/>
    <mergeCell ref="B41:B48"/>
    <mergeCell ref="B51:B66"/>
    <mergeCell ref="B71:B82"/>
    <mergeCell ref="B85:B96"/>
    <mergeCell ref="B98:B115"/>
    <mergeCell ref="C3:C7"/>
    <mergeCell ref="D8:D24"/>
    <mergeCell ref="D25:D29"/>
    <mergeCell ref="D30:D34"/>
    <mergeCell ref="D37:D39"/>
    <mergeCell ref="D98:D106"/>
    <mergeCell ref="D107:D115"/>
    <mergeCell ref="F3:F7"/>
    <mergeCell ref="G4:G7"/>
    <mergeCell ref="H4:H7"/>
    <mergeCell ref="I4:I7"/>
    <mergeCell ref="J4:J7"/>
    <mergeCell ref="K4:K7"/>
    <mergeCell ref="L4:L7"/>
    <mergeCell ref="M4:M7"/>
    <mergeCell ref="M98:M115"/>
    <mergeCell ref="N4:N7"/>
    <mergeCell ref="O4:O7"/>
    <mergeCell ref="A3:B7"/>
    <mergeCell ref="D3:E7"/>
    <mergeCell ref="P3:AC4"/>
    <mergeCell ref="N98:O115"/>
    <mergeCell ref="B120:Q124"/>
  </mergeCells>
  <conditionalFormatting sqref="M8">
    <cfRule type="cellIs" dxfId="0" priority="2" operator="equal">
      <formula>"考试"</formula>
    </cfRule>
  </conditionalFormatting>
  <conditionalFormatting sqref="P8">
    <cfRule type="cellIs" dxfId="1" priority="1" operator="equal">
      <formula>"考试"</formula>
    </cfRule>
  </conditionalFormatting>
  <conditionalFormatting sqref="P119">
    <cfRule type="cellIs" dxfId="2" priority="3" stopIfTrue="1" operator="equal">
      <formula>"考试"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02"/>
  <sheetViews>
    <sheetView zoomScale="120" zoomScaleNormal="120" topLeftCell="E1" workbookViewId="0">
      <pane ySplit="7" topLeftCell="A61" activePane="bottomLeft" state="frozen"/>
      <selection/>
      <selection pane="bottomLeft" activeCell="G70" sqref="G70:K70"/>
    </sheetView>
  </sheetViews>
  <sheetFormatPr defaultColWidth="9" defaultRowHeight="13.5"/>
  <cols>
    <col min="1" max="1" width="3.8141592920354" style="34" customWidth="1"/>
    <col min="2" max="2" width="4.27433628318584" style="34" customWidth="1"/>
    <col min="3" max="4" width="9" style="34"/>
    <col min="5" max="5" width="19.2035398230088" style="37" customWidth="1"/>
    <col min="6" max="7" width="9" style="34" customWidth="1"/>
    <col min="8" max="8" width="12.8141592920354" style="34" customWidth="1"/>
    <col min="9" max="9" width="9" style="34" customWidth="1"/>
    <col min="10" max="10" width="10" style="34" customWidth="1"/>
    <col min="11" max="11" width="10.2743362831858" style="34" customWidth="1"/>
    <col min="12" max="13" width="12.8141592920354" style="34" customWidth="1"/>
    <col min="14" max="15" width="9" style="34" customWidth="1"/>
    <col min="16" max="16" width="5.08849557522124" style="34" customWidth="1"/>
    <col min="17" max="17" width="4.65486725663717" style="34" customWidth="1"/>
    <col min="18" max="18" width="4.1858407079646" style="34" customWidth="1"/>
    <col min="19" max="19" width="4.54867256637168" style="34" customWidth="1"/>
    <col min="20" max="20" width="4.1858407079646" style="34" customWidth="1"/>
    <col min="21" max="21" width="3.54867256637168" style="34" customWidth="1"/>
    <col min="22" max="22" width="4.45132743362832" style="34" customWidth="1"/>
    <col min="23" max="23" width="4.08849557522124" style="34" customWidth="1"/>
    <col min="24" max="24" width="3.54867256637168" style="34" customWidth="1"/>
    <col min="25" max="25" width="3.91150442477876" style="34" customWidth="1"/>
    <col min="26" max="26" width="4.63716814159292" style="34" customWidth="1"/>
    <col min="27" max="27" width="4" style="34" customWidth="1"/>
    <col min="28" max="28" width="5" style="34" customWidth="1"/>
    <col min="29" max="29" width="9.54867256637168" style="34" customWidth="1"/>
    <col min="30" max="30" width="5.36283185840708" style="34" customWidth="1"/>
    <col min="31" max="16384" width="9" style="34"/>
  </cols>
  <sheetData>
    <row r="1" ht="30.75" spans="1:30">
      <c r="A1" s="38" t="s">
        <v>0</v>
      </c>
      <c r="B1" s="38"/>
      <c r="C1" s="38"/>
      <c r="D1" s="38"/>
      <c r="E1" s="39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5"/>
      <c r="Y1" s="35"/>
      <c r="Z1" s="35"/>
      <c r="AA1" s="35"/>
      <c r="AB1" s="35"/>
      <c r="AC1" s="35"/>
      <c r="AD1" s="35"/>
    </row>
    <row r="2" ht="39" customHeight="1" spans="1:30">
      <c r="A2" s="40" t="s">
        <v>1</v>
      </c>
      <c r="B2" s="40"/>
      <c r="C2" s="40"/>
      <c r="D2" s="40"/>
      <c r="E2" s="41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35"/>
      <c r="Y2" s="35"/>
      <c r="Z2" s="35"/>
      <c r="AA2" s="35"/>
      <c r="AB2" s="35"/>
      <c r="AC2" s="35"/>
      <c r="AD2" s="35"/>
    </row>
    <row r="3" spans="1:30">
      <c r="A3" s="42" t="s">
        <v>2</v>
      </c>
      <c r="B3" s="42"/>
      <c r="C3" s="42" t="s">
        <v>3</v>
      </c>
      <c r="D3" s="42" t="s">
        <v>4</v>
      </c>
      <c r="E3" s="43"/>
      <c r="F3" s="44" t="s">
        <v>5</v>
      </c>
      <c r="G3" s="42" t="s">
        <v>6</v>
      </c>
      <c r="H3" s="42"/>
      <c r="I3" s="42"/>
      <c r="J3" s="42"/>
      <c r="K3" s="42"/>
      <c r="L3" s="42"/>
      <c r="M3" s="42"/>
      <c r="N3" s="42"/>
      <c r="O3" s="42"/>
      <c r="P3" s="77" t="s">
        <v>7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96"/>
      <c r="AD3" s="35"/>
    </row>
    <row r="4" ht="19" customHeight="1" spans="1:30">
      <c r="A4" s="42"/>
      <c r="B4" s="42"/>
      <c r="C4" s="42"/>
      <c r="D4" s="42"/>
      <c r="E4" s="43"/>
      <c r="F4" s="45"/>
      <c r="G4" s="42" t="s">
        <v>8</v>
      </c>
      <c r="H4" s="42" t="s">
        <v>9</v>
      </c>
      <c r="I4" s="42" t="s">
        <v>10</v>
      </c>
      <c r="J4" s="42" t="s">
        <v>11</v>
      </c>
      <c r="K4" s="42" t="s">
        <v>12</v>
      </c>
      <c r="L4" s="42" t="s">
        <v>13</v>
      </c>
      <c r="M4" s="42" t="s">
        <v>14</v>
      </c>
      <c r="N4" s="42" t="s">
        <v>15</v>
      </c>
      <c r="O4" s="42" t="s">
        <v>16</v>
      </c>
      <c r="P4" s="78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97"/>
      <c r="AD4" s="35"/>
    </row>
    <row r="5" spans="1:30">
      <c r="A5" s="42"/>
      <c r="B5" s="42"/>
      <c r="C5" s="42"/>
      <c r="D5" s="42"/>
      <c r="E5" s="43"/>
      <c r="F5" s="45"/>
      <c r="G5" s="42"/>
      <c r="H5" s="42"/>
      <c r="I5" s="42"/>
      <c r="J5" s="42"/>
      <c r="K5" s="42"/>
      <c r="L5" s="42"/>
      <c r="M5" s="42"/>
      <c r="N5" s="42"/>
      <c r="O5" s="42"/>
      <c r="P5" s="42" t="s">
        <v>17</v>
      </c>
      <c r="Q5" s="42"/>
      <c r="R5" s="42"/>
      <c r="S5" s="42" t="s">
        <v>18</v>
      </c>
      <c r="T5" s="42"/>
      <c r="U5" s="42"/>
      <c r="V5" s="87" t="s">
        <v>294</v>
      </c>
      <c r="W5" s="87"/>
      <c r="X5" s="87"/>
      <c r="Y5" s="42" t="s">
        <v>20</v>
      </c>
      <c r="Z5" s="42"/>
      <c r="AA5" s="42"/>
      <c r="AB5" s="87" t="s">
        <v>295</v>
      </c>
      <c r="AC5" s="87"/>
      <c r="AD5" s="35"/>
    </row>
    <row r="6" ht="22.5" customHeight="1" spans="1:30">
      <c r="A6" s="42"/>
      <c r="B6" s="42"/>
      <c r="C6" s="42"/>
      <c r="D6" s="42"/>
      <c r="E6" s="43"/>
      <c r="F6" s="45"/>
      <c r="G6" s="42"/>
      <c r="H6" s="42"/>
      <c r="I6" s="42"/>
      <c r="J6" s="42"/>
      <c r="K6" s="42"/>
      <c r="L6" s="42"/>
      <c r="M6" s="42"/>
      <c r="N6" s="42"/>
      <c r="O6" s="42"/>
      <c r="P6" s="42" t="s">
        <v>22</v>
      </c>
      <c r="Q6" s="42" t="s">
        <v>23</v>
      </c>
      <c r="R6" s="42" t="s">
        <v>24</v>
      </c>
      <c r="S6" s="42" t="s">
        <v>25</v>
      </c>
      <c r="T6" s="42" t="s">
        <v>26</v>
      </c>
      <c r="U6" s="42" t="s">
        <v>27</v>
      </c>
      <c r="V6" s="42" t="s">
        <v>28</v>
      </c>
      <c r="W6" s="42" t="s">
        <v>29</v>
      </c>
      <c r="X6" s="42" t="s">
        <v>30</v>
      </c>
      <c r="Y6" s="42" t="s">
        <v>31</v>
      </c>
      <c r="Z6" s="42" t="s">
        <v>296</v>
      </c>
      <c r="AA6" s="42" t="s">
        <v>297</v>
      </c>
      <c r="AB6" s="42" t="s">
        <v>298</v>
      </c>
      <c r="AC6" s="42" t="s">
        <v>299</v>
      </c>
      <c r="AD6" s="35"/>
    </row>
    <row r="7" ht="14" customHeight="1" spans="1:30">
      <c r="A7" s="42"/>
      <c r="B7" s="42"/>
      <c r="C7" s="42"/>
      <c r="D7" s="42"/>
      <c r="E7" s="43"/>
      <c r="F7" s="46"/>
      <c r="G7" s="42"/>
      <c r="H7" s="42"/>
      <c r="I7" s="42"/>
      <c r="J7" s="42"/>
      <c r="K7" s="42"/>
      <c r="L7" s="42"/>
      <c r="M7" s="42"/>
      <c r="N7" s="42"/>
      <c r="O7" s="42"/>
      <c r="P7" s="42" t="s">
        <v>32</v>
      </c>
      <c r="Q7" s="42" t="s">
        <v>32</v>
      </c>
      <c r="R7" s="42" t="s">
        <v>300</v>
      </c>
      <c r="S7" s="42" t="s">
        <v>32</v>
      </c>
      <c r="T7" s="42" t="s">
        <v>32</v>
      </c>
      <c r="U7" s="42" t="s">
        <v>300</v>
      </c>
      <c r="V7" s="42" t="s">
        <v>32</v>
      </c>
      <c r="W7" s="42" t="s">
        <v>32</v>
      </c>
      <c r="X7" s="42" t="s">
        <v>300</v>
      </c>
      <c r="Y7" s="42" t="s">
        <v>32</v>
      </c>
      <c r="Z7" s="42" t="s">
        <v>32</v>
      </c>
      <c r="AA7" s="42" t="s">
        <v>300</v>
      </c>
      <c r="AB7" s="42" t="s">
        <v>32</v>
      </c>
      <c r="AC7" s="42" t="s">
        <v>32</v>
      </c>
      <c r="AD7" s="35"/>
    </row>
    <row r="8" spans="1:30">
      <c r="A8" s="47" t="s">
        <v>33</v>
      </c>
      <c r="B8" s="48" t="s">
        <v>34</v>
      </c>
      <c r="C8" s="23">
        <v>1</v>
      </c>
      <c r="D8" s="10" t="s">
        <v>35</v>
      </c>
      <c r="E8" s="3" t="s">
        <v>36</v>
      </c>
      <c r="F8" s="24" t="s">
        <v>37</v>
      </c>
      <c r="G8" s="10">
        <f t="shared" ref="G8:G13" si="0">IF(H8&gt;=10,I8/H8,I8/16)</f>
        <v>3</v>
      </c>
      <c r="H8" s="10">
        <v>3</v>
      </c>
      <c r="I8" s="10">
        <f t="shared" ref="I8:I11" si="1">SUM(J8:K8)</f>
        <v>48</v>
      </c>
      <c r="J8" s="10">
        <v>42</v>
      </c>
      <c r="K8" s="10">
        <v>6</v>
      </c>
      <c r="L8" s="10" t="str">
        <f t="shared" ref="L8:L11" si="2">IF((I8-J8)/I8&gt;=80%,"C",IF((I8-J8)/I8&lt;=20%,"A","B"))</f>
        <v>A</v>
      </c>
      <c r="M8" s="10" t="s">
        <v>38</v>
      </c>
      <c r="N8" s="10" t="s">
        <v>39</v>
      </c>
      <c r="O8" s="10" t="s">
        <v>40</v>
      </c>
      <c r="P8" s="57">
        <v>3</v>
      </c>
      <c r="Q8" s="57"/>
      <c r="R8" s="57"/>
      <c r="S8" s="57"/>
      <c r="T8" s="57"/>
      <c r="U8" s="57"/>
      <c r="V8" s="57"/>
      <c r="W8" s="88"/>
      <c r="X8" s="79"/>
      <c r="Y8" s="79"/>
      <c r="Z8" s="79"/>
      <c r="AA8" s="79"/>
      <c r="AB8" s="79"/>
      <c r="AC8" s="79"/>
      <c r="AD8" s="35"/>
    </row>
    <row r="9" ht="20.25" spans="1:30">
      <c r="A9" s="47"/>
      <c r="B9" s="48"/>
      <c r="C9" s="23">
        <v>2</v>
      </c>
      <c r="D9" s="10"/>
      <c r="E9" s="3" t="s">
        <v>42</v>
      </c>
      <c r="F9" s="24" t="s">
        <v>43</v>
      </c>
      <c r="G9" s="10">
        <f t="shared" si="0"/>
        <v>3</v>
      </c>
      <c r="H9" s="10">
        <v>3</v>
      </c>
      <c r="I9" s="10">
        <f t="shared" si="1"/>
        <v>48</v>
      </c>
      <c r="J9" s="10">
        <v>42</v>
      </c>
      <c r="K9" s="10">
        <v>6</v>
      </c>
      <c r="L9" s="10" t="str">
        <f t="shared" si="2"/>
        <v>A</v>
      </c>
      <c r="M9" s="10" t="s">
        <v>38</v>
      </c>
      <c r="N9" s="10" t="s">
        <v>39</v>
      </c>
      <c r="O9" s="10" t="s">
        <v>40</v>
      </c>
      <c r="P9" s="57"/>
      <c r="Q9" s="57">
        <v>3</v>
      </c>
      <c r="R9" s="57"/>
      <c r="S9" s="57"/>
      <c r="T9" s="57"/>
      <c r="U9" s="57"/>
      <c r="V9" s="57"/>
      <c r="W9" s="88"/>
      <c r="X9" s="79"/>
      <c r="Y9" s="79"/>
      <c r="Z9" s="79"/>
      <c r="AA9" s="79"/>
      <c r="AB9" s="79"/>
      <c r="AC9" s="79"/>
      <c r="AD9" s="35"/>
    </row>
    <row r="10" ht="20.25" spans="1:30">
      <c r="A10" s="47"/>
      <c r="B10" s="48"/>
      <c r="C10" s="23">
        <v>3</v>
      </c>
      <c r="D10" s="10"/>
      <c r="E10" s="3" t="s">
        <v>44</v>
      </c>
      <c r="F10" s="24" t="s">
        <v>45</v>
      </c>
      <c r="G10" s="10">
        <v>3</v>
      </c>
      <c r="H10" s="10">
        <v>3</v>
      </c>
      <c r="I10" s="10">
        <v>48</v>
      </c>
      <c r="J10" s="10">
        <v>42</v>
      </c>
      <c r="K10" s="10">
        <v>6</v>
      </c>
      <c r="L10" s="10" t="str">
        <f t="shared" si="2"/>
        <v>A</v>
      </c>
      <c r="M10" s="10" t="s">
        <v>38</v>
      </c>
      <c r="N10" s="10" t="s">
        <v>39</v>
      </c>
      <c r="O10" s="10" t="s">
        <v>40</v>
      </c>
      <c r="P10" s="57"/>
      <c r="Q10" s="57"/>
      <c r="R10" s="57"/>
      <c r="S10" s="57">
        <v>3</v>
      </c>
      <c r="T10" s="57"/>
      <c r="U10" s="57"/>
      <c r="V10" s="57"/>
      <c r="W10" s="88"/>
      <c r="X10" s="79"/>
      <c r="Y10" s="79"/>
      <c r="Z10" s="79"/>
      <c r="AA10" s="79"/>
      <c r="AB10" s="79"/>
      <c r="AC10" s="79"/>
      <c r="AD10" s="35"/>
    </row>
    <row r="11" s="34" customFormat="1" spans="1:30">
      <c r="A11" s="47"/>
      <c r="B11" s="48"/>
      <c r="C11" s="23">
        <v>4</v>
      </c>
      <c r="D11" s="10"/>
      <c r="E11" s="4" t="s">
        <v>46</v>
      </c>
      <c r="F11" s="24" t="s">
        <v>47</v>
      </c>
      <c r="G11" s="10">
        <f t="shared" si="0"/>
        <v>3</v>
      </c>
      <c r="H11" s="16">
        <v>3</v>
      </c>
      <c r="I11" s="10">
        <f t="shared" si="1"/>
        <v>48</v>
      </c>
      <c r="J11" s="16">
        <v>48</v>
      </c>
      <c r="K11" s="16">
        <v>0</v>
      </c>
      <c r="L11" s="10" t="str">
        <f t="shared" si="2"/>
        <v>A</v>
      </c>
      <c r="M11" s="10" t="s">
        <v>38</v>
      </c>
      <c r="N11" s="10" t="s">
        <v>39</v>
      </c>
      <c r="O11" s="10" t="s">
        <v>40</v>
      </c>
      <c r="P11" s="79"/>
      <c r="Q11" s="79"/>
      <c r="R11" s="79"/>
      <c r="S11" s="79"/>
      <c r="T11" s="57">
        <v>3</v>
      </c>
      <c r="U11" s="79"/>
      <c r="V11" s="79"/>
      <c r="W11" s="79"/>
      <c r="X11" s="79"/>
      <c r="Y11" s="79"/>
      <c r="Z11" s="79"/>
      <c r="AA11" s="79"/>
      <c r="AB11" s="79"/>
      <c r="AC11" s="79"/>
      <c r="AD11" s="35"/>
    </row>
    <row r="12" spans="1:30">
      <c r="A12" s="47"/>
      <c r="B12" s="48"/>
      <c r="C12" s="23">
        <v>5</v>
      </c>
      <c r="D12" s="10"/>
      <c r="E12" s="5" t="s">
        <v>48</v>
      </c>
      <c r="F12" s="24" t="s">
        <v>49</v>
      </c>
      <c r="G12" s="49">
        <f t="shared" si="0"/>
        <v>3</v>
      </c>
      <c r="H12" s="49">
        <v>3</v>
      </c>
      <c r="I12" s="49">
        <v>48</v>
      </c>
      <c r="J12" s="49">
        <v>48</v>
      </c>
      <c r="K12" s="49">
        <v>0</v>
      </c>
      <c r="L12" s="49" t="s">
        <v>50</v>
      </c>
      <c r="M12" s="10" t="s">
        <v>38</v>
      </c>
      <c r="N12" s="10" t="s">
        <v>39</v>
      </c>
      <c r="O12" s="10" t="s">
        <v>40</v>
      </c>
      <c r="P12" s="80">
        <v>3</v>
      </c>
      <c r="Q12" s="80"/>
      <c r="R12" s="80"/>
      <c r="S12" s="80"/>
      <c r="T12" s="80"/>
      <c r="U12" s="80"/>
      <c r="V12" s="80"/>
      <c r="W12" s="89"/>
      <c r="X12" s="90"/>
      <c r="Y12" s="79"/>
      <c r="Z12" s="79"/>
      <c r="AA12" s="79"/>
      <c r="AB12" s="79"/>
      <c r="AC12" s="79"/>
      <c r="AD12" s="35"/>
    </row>
    <row r="13" spans="1:30">
      <c r="A13" s="47"/>
      <c r="B13" s="48"/>
      <c r="C13" s="23">
        <v>9</v>
      </c>
      <c r="D13" s="50" t="s">
        <v>80</v>
      </c>
      <c r="E13" s="3" t="s">
        <v>81</v>
      </c>
      <c r="F13" s="24" t="s">
        <v>82</v>
      </c>
      <c r="G13" s="10">
        <f t="shared" si="0"/>
        <v>4</v>
      </c>
      <c r="H13" s="10">
        <v>4</v>
      </c>
      <c r="I13" s="10">
        <f>SUM(J13:K13)</f>
        <v>64</v>
      </c>
      <c r="J13" s="10">
        <v>32</v>
      </c>
      <c r="K13" s="10">
        <v>32</v>
      </c>
      <c r="L13" s="10" t="str">
        <f>IF((I13-J13)/I13&gt;=80%,"C",IF((I13-J13)/I13&lt;=20%,"A","B"))</f>
        <v>B</v>
      </c>
      <c r="M13" s="10" t="s">
        <v>38</v>
      </c>
      <c r="N13" s="10" t="s">
        <v>39</v>
      </c>
      <c r="O13" s="10" t="s">
        <v>55</v>
      </c>
      <c r="P13" s="57">
        <v>4</v>
      </c>
      <c r="Q13" s="57"/>
      <c r="R13" s="57"/>
      <c r="S13" s="57"/>
      <c r="T13" s="57"/>
      <c r="U13" s="57"/>
      <c r="V13" s="57"/>
      <c r="W13" s="88"/>
      <c r="X13" s="79"/>
      <c r="Y13" s="79"/>
      <c r="Z13" s="79"/>
      <c r="AA13" s="79"/>
      <c r="AB13" s="79"/>
      <c r="AC13" s="79"/>
      <c r="AD13" s="35"/>
    </row>
    <row r="14" spans="1:30">
      <c r="A14" s="47"/>
      <c r="B14" s="48"/>
      <c r="C14" s="23">
        <v>10</v>
      </c>
      <c r="D14" s="51"/>
      <c r="E14" s="3" t="s">
        <v>83</v>
      </c>
      <c r="F14" s="24" t="s">
        <v>84</v>
      </c>
      <c r="G14" s="12">
        <v>4</v>
      </c>
      <c r="H14" s="24" t="s">
        <v>85</v>
      </c>
      <c r="I14" s="24" t="s">
        <v>301</v>
      </c>
      <c r="J14" s="24">
        <v>256</v>
      </c>
      <c r="K14" s="24">
        <v>0</v>
      </c>
      <c r="L14" s="24" t="s">
        <v>50</v>
      </c>
      <c r="M14" s="24" t="s">
        <v>38</v>
      </c>
      <c r="N14" s="24" t="s">
        <v>39</v>
      </c>
      <c r="O14" s="24" t="s">
        <v>40</v>
      </c>
      <c r="P14" s="57">
        <v>4</v>
      </c>
      <c r="Q14" s="57"/>
      <c r="R14" s="57"/>
      <c r="S14" s="57"/>
      <c r="T14" s="57"/>
      <c r="U14" s="57"/>
      <c r="V14" s="57"/>
      <c r="W14" s="57"/>
      <c r="X14" s="79"/>
      <c r="Y14" s="79"/>
      <c r="Z14" s="79"/>
      <c r="AA14" s="79"/>
      <c r="AB14" s="79"/>
      <c r="AC14" s="79"/>
      <c r="AD14" s="35"/>
    </row>
    <row r="15" spans="1:30">
      <c r="A15" s="47"/>
      <c r="B15" s="48"/>
      <c r="C15" s="23"/>
      <c r="D15" s="51"/>
      <c r="E15" s="3" t="s">
        <v>86</v>
      </c>
      <c r="F15" s="24" t="s">
        <v>87</v>
      </c>
      <c r="G15" s="12">
        <v>4</v>
      </c>
      <c r="H15" s="24" t="s">
        <v>85</v>
      </c>
      <c r="I15" s="24" t="s">
        <v>301</v>
      </c>
      <c r="J15" s="24">
        <v>32</v>
      </c>
      <c r="K15" s="24">
        <v>0</v>
      </c>
      <c r="L15" s="24" t="s">
        <v>50</v>
      </c>
      <c r="M15" s="24" t="s">
        <v>38</v>
      </c>
      <c r="N15" s="24" t="s">
        <v>39</v>
      </c>
      <c r="O15" s="24" t="s">
        <v>40</v>
      </c>
      <c r="P15"/>
      <c r="Q15" s="57">
        <v>4</v>
      </c>
      <c r="R15" s="57"/>
      <c r="S15" s="57"/>
      <c r="T15" s="57"/>
      <c r="U15" s="57"/>
      <c r="V15" s="57"/>
      <c r="W15" s="88"/>
      <c r="X15" s="79"/>
      <c r="Y15" s="79"/>
      <c r="Z15" s="79"/>
      <c r="AA15" s="79"/>
      <c r="AB15" s="79"/>
      <c r="AC15" s="79"/>
      <c r="AD15" s="35"/>
    </row>
    <row r="16" spans="1:30">
      <c r="A16" s="47"/>
      <c r="B16" s="48"/>
      <c r="C16" s="23"/>
      <c r="D16" s="51"/>
      <c r="E16" s="3" t="s">
        <v>88</v>
      </c>
      <c r="F16" s="24" t="s">
        <v>89</v>
      </c>
      <c r="G16" s="10">
        <v>4</v>
      </c>
      <c r="H16" s="10" t="s">
        <v>85</v>
      </c>
      <c r="I16" s="10" t="s">
        <v>301</v>
      </c>
      <c r="J16" s="10">
        <v>16</v>
      </c>
      <c r="K16" s="10">
        <v>0</v>
      </c>
      <c r="L16" s="10" t="s">
        <v>50</v>
      </c>
      <c r="M16" s="10" t="s">
        <v>38</v>
      </c>
      <c r="N16" s="10" t="s">
        <v>39</v>
      </c>
      <c r="O16" s="10" t="s">
        <v>40</v>
      </c>
      <c r="P16" s="57"/>
      <c r="Q16" s="57"/>
      <c r="R16" s="57"/>
      <c r="S16" s="57">
        <v>4</v>
      </c>
      <c r="T16" s="57"/>
      <c r="U16" s="57"/>
      <c r="V16" s="57"/>
      <c r="W16" s="88"/>
      <c r="X16" s="79"/>
      <c r="Y16" s="79"/>
      <c r="Z16" s="79"/>
      <c r="AA16" s="79"/>
      <c r="AB16" s="79"/>
      <c r="AC16" s="79"/>
      <c r="AD16" s="35"/>
    </row>
    <row r="17" spans="1:30">
      <c r="A17" s="47"/>
      <c r="B17" s="48"/>
      <c r="C17" s="23"/>
      <c r="D17" s="51"/>
      <c r="E17" s="3" t="s">
        <v>90</v>
      </c>
      <c r="F17" s="24" t="s">
        <v>91</v>
      </c>
      <c r="G17" s="10">
        <v>4</v>
      </c>
      <c r="H17" s="10" t="s">
        <v>85</v>
      </c>
      <c r="I17" s="10" t="s">
        <v>301</v>
      </c>
      <c r="J17" s="10"/>
      <c r="K17" s="10"/>
      <c r="L17" s="10"/>
      <c r="M17" s="10"/>
      <c r="N17" s="10"/>
      <c r="O17" s="10"/>
      <c r="P17" s="57"/>
      <c r="Q17" s="57"/>
      <c r="R17" s="57"/>
      <c r="S17" s="57"/>
      <c r="T17" s="57">
        <v>4</v>
      </c>
      <c r="U17" s="57"/>
      <c r="V17" s="57"/>
      <c r="W17" s="88"/>
      <c r="X17" s="79"/>
      <c r="Y17" s="79"/>
      <c r="Z17" s="79"/>
      <c r="AA17" s="79"/>
      <c r="AB17" s="79"/>
      <c r="AC17" s="79"/>
      <c r="AD17" s="35"/>
    </row>
    <row r="18" spans="1:30">
      <c r="A18" s="47"/>
      <c r="B18" s="48"/>
      <c r="C18" s="23">
        <v>11</v>
      </c>
      <c r="D18" s="10" t="s">
        <v>92</v>
      </c>
      <c r="E18" s="3" t="s">
        <v>93</v>
      </c>
      <c r="F18" s="24" t="s">
        <v>94</v>
      </c>
      <c r="G18" s="10">
        <v>2</v>
      </c>
      <c r="H18" s="10">
        <v>2</v>
      </c>
      <c r="I18" s="10">
        <v>32</v>
      </c>
      <c r="J18" s="10">
        <v>32</v>
      </c>
      <c r="K18" s="10">
        <v>96</v>
      </c>
      <c r="L18" s="10" t="str">
        <f>IF((I18-J18)/I18&gt;=80%,"C",IF((I18-J18)/I18&lt;=20%,"A","B"))</f>
        <v>A</v>
      </c>
      <c r="M18" s="10" t="s">
        <v>38</v>
      </c>
      <c r="N18" s="10" t="s">
        <v>54</v>
      </c>
      <c r="O18" s="10" t="s">
        <v>55</v>
      </c>
      <c r="P18" s="57">
        <v>2</v>
      </c>
      <c r="Q18" s="57"/>
      <c r="R18" s="57"/>
      <c r="S18" s="57"/>
      <c r="T18" s="57"/>
      <c r="U18" s="57"/>
      <c r="V18" s="57"/>
      <c r="W18" s="88"/>
      <c r="X18" s="79"/>
      <c r="Y18" s="79"/>
      <c r="Z18" s="79"/>
      <c r="AA18" s="79"/>
      <c r="AB18" s="79"/>
      <c r="AC18" s="79"/>
      <c r="AD18" s="35"/>
    </row>
    <row r="19" spans="1:30">
      <c r="A19" s="47"/>
      <c r="B19" s="48"/>
      <c r="C19" s="23"/>
      <c r="D19" s="10"/>
      <c r="E19" s="3" t="s">
        <v>95</v>
      </c>
      <c r="F19" s="24" t="s">
        <v>96</v>
      </c>
      <c r="G19" s="10">
        <v>2</v>
      </c>
      <c r="H19" s="10">
        <v>2</v>
      </c>
      <c r="I19" s="10">
        <v>32</v>
      </c>
      <c r="J19" s="10"/>
      <c r="K19" s="10"/>
      <c r="L19" s="10"/>
      <c r="M19" s="10"/>
      <c r="N19" s="10"/>
      <c r="O19" s="10"/>
      <c r="P19" s="57"/>
      <c r="Q19" s="57">
        <v>2</v>
      </c>
      <c r="R19" s="57"/>
      <c r="S19" s="57"/>
      <c r="T19" s="57"/>
      <c r="U19" s="57"/>
      <c r="V19" s="57"/>
      <c r="W19" s="88"/>
      <c r="X19" s="79"/>
      <c r="Y19" s="79"/>
      <c r="Z19" s="79"/>
      <c r="AA19" s="79"/>
      <c r="AB19" s="79"/>
      <c r="AC19" s="79"/>
      <c r="AD19" s="35"/>
    </row>
    <row r="20" spans="1:30">
      <c r="A20" s="47"/>
      <c r="B20" s="48"/>
      <c r="C20" s="23"/>
      <c r="D20" s="10"/>
      <c r="E20" s="3" t="s">
        <v>97</v>
      </c>
      <c r="F20" s="24" t="s">
        <v>98</v>
      </c>
      <c r="G20" s="10">
        <v>2</v>
      </c>
      <c r="H20" s="10">
        <v>2</v>
      </c>
      <c r="I20" s="10">
        <v>32</v>
      </c>
      <c r="J20" s="10"/>
      <c r="K20" s="10"/>
      <c r="L20" s="10"/>
      <c r="M20" s="10"/>
      <c r="N20" s="10"/>
      <c r="O20" s="10"/>
      <c r="P20" s="57"/>
      <c r="Q20" s="57"/>
      <c r="R20" s="57"/>
      <c r="S20" s="57">
        <v>2</v>
      </c>
      <c r="T20" s="57"/>
      <c r="U20" s="57"/>
      <c r="V20" s="57"/>
      <c r="W20" s="88"/>
      <c r="X20" s="79"/>
      <c r="Y20" s="79"/>
      <c r="Z20" s="79"/>
      <c r="AA20" s="79"/>
      <c r="AB20" s="79"/>
      <c r="AC20" s="79"/>
      <c r="AD20" s="35"/>
    </row>
    <row r="21" spans="1:30">
      <c r="A21" s="47"/>
      <c r="B21" s="48"/>
      <c r="C21" s="23"/>
      <c r="D21" s="10"/>
      <c r="E21" s="3" t="s">
        <v>99</v>
      </c>
      <c r="F21" s="24" t="s">
        <v>100</v>
      </c>
      <c r="G21" s="10">
        <v>2</v>
      </c>
      <c r="H21" s="10">
        <v>2</v>
      </c>
      <c r="I21" s="10">
        <v>32</v>
      </c>
      <c r="J21" s="10"/>
      <c r="K21" s="10"/>
      <c r="L21" s="10"/>
      <c r="M21" s="10"/>
      <c r="N21" s="10"/>
      <c r="O21" s="10"/>
      <c r="P21" s="57"/>
      <c r="Q21" s="57"/>
      <c r="R21" s="57"/>
      <c r="S21" s="57"/>
      <c r="T21" s="57">
        <v>2</v>
      </c>
      <c r="U21" s="57"/>
      <c r="V21" s="57"/>
      <c r="W21" s="88"/>
      <c r="X21" s="79"/>
      <c r="Y21" s="79"/>
      <c r="Z21" s="79"/>
      <c r="AA21" s="79"/>
      <c r="AB21" s="79"/>
      <c r="AC21" s="79"/>
      <c r="AD21" s="35"/>
    </row>
    <row r="22" spans="1:30">
      <c r="A22" s="47"/>
      <c r="B22" s="48"/>
      <c r="C22" s="23">
        <v>13</v>
      </c>
      <c r="D22" s="10"/>
      <c r="E22" s="3" t="s">
        <v>101</v>
      </c>
      <c r="F22" s="24" t="s">
        <v>102</v>
      </c>
      <c r="G22" s="10">
        <f t="shared" ref="G22:G27" si="3">IF(H22&gt;=10,I22/H22,I22/16)</f>
        <v>2</v>
      </c>
      <c r="H22" s="10">
        <v>2</v>
      </c>
      <c r="I22" s="10">
        <f t="shared" ref="I22:I27" si="4">SUM(J22:K22)</f>
        <v>32</v>
      </c>
      <c r="J22" s="10">
        <v>16</v>
      </c>
      <c r="K22" s="10">
        <v>16</v>
      </c>
      <c r="L22" s="10" t="str">
        <f t="shared" ref="L22:L27" si="5">IF((I22-J22)/I22&gt;=80%,"C",IF((I22-J22)/I22&lt;=20%,"A","B"))</f>
        <v>B</v>
      </c>
      <c r="M22" s="10" t="s">
        <v>38</v>
      </c>
      <c r="N22" s="10" t="s">
        <v>54</v>
      </c>
      <c r="O22" s="10" t="s">
        <v>55</v>
      </c>
      <c r="P22" s="57"/>
      <c r="Q22" s="57">
        <v>2</v>
      </c>
      <c r="R22" s="57"/>
      <c r="S22" s="57"/>
      <c r="T22" s="57"/>
      <c r="U22" s="57"/>
      <c r="V22" s="57"/>
      <c r="W22" s="88"/>
      <c r="X22" s="79"/>
      <c r="Y22" s="79"/>
      <c r="Z22" s="79"/>
      <c r="AA22" s="79"/>
      <c r="AB22" s="79"/>
      <c r="AC22" s="79"/>
      <c r="AD22" s="35"/>
    </row>
    <row r="23" ht="20.25" spans="1:30">
      <c r="A23" s="47"/>
      <c r="B23" s="48"/>
      <c r="C23" s="23">
        <v>14</v>
      </c>
      <c r="D23" s="10" t="s">
        <v>103</v>
      </c>
      <c r="E23" s="3" t="s">
        <v>104</v>
      </c>
      <c r="F23" s="24" t="s">
        <v>105</v>
      </c>
      <c r="G23" s="10">
        <f t="shared" si="3"/>
        <v>2</v>
      </c>
      <c r="H23" s="10">
        <v>2</v>
      </c>
      <c r="I23" s="10">
        <f t="shared" si="4"/>
        <v>32</v>
      </c>
      <c r="J23" s="10">
        <v>32</v>
      </c>
      <c r="K23" s="10">
        <v>0</v>
      </c>
      <c r="L23" s="10" t="s">
        <v>50</v>
      </c>
      <c r="M23" s="10" t="s">
        <v>38</v>
      </c>
      <c r="N23" s="10" t="s">
        <v>54</v>
      </c>
      <c r="O23" s="10" t="s">
        <v>55</v>
      </c>
      <c r="P23" s="57"/>
      <c r="Q23" s="57"/>
      <c r="R23" s="57"/>
      <c r="S23" s="57">
        <v>2</v>
      </c>
      <c r="T23" s="57"/>
      <c r="U23" s="57"/>
      <c r="V23" s="57"/>
      <c r="W23" s="88"/>
      <c r="X23" s="79"/>
      <c r="Y23" s="79"/>
      <c r="Z23" s="79"/>
      <c r="AA23" s="79"/>
      <c r="AB23" s="79"/>
      <c r="AC23" s="79"/>
      <c r="AD23" s="35"/>
    </row>
    <row r="24" s="35" customFormat="1" ht="20.25" spans="1:29">
      <c r="A24" s="52"/>
      <c r="B24" s="53"/>
      <c r="C24" s="23">
        <v>15</v>
      </c>
      <c r="D24" s="10" t="s">
        <v>106</v>
      </c>
      <c r="E24" s="3" t="s">
        <v>107</v>
      </c>
      <c r="F24" s="24" t="s">
        <v>108</v>
      </c>
      <c r="G24" s="10">
        <v>1</v>
      </c>
      <c r="H24" s="10">
        <v>16</v>
      </c>
      <c r="I24" s="10">
        <v>16</v>
      </c>
      <c r="J24" s="10">
        <v>0</v>
      </c>
      <c r="K24" s="10">
        <v>4</v>
      </c>
      <c r="L24" s="10" t="str">
        <f t="shared" si="5"/>
        <v>C</v>
      </c>
      <c r="M24" s="10" t="s">
        <v>38</v>
      </c>
      <c r="N24" s="10" t="s">
        <v>54</v>
      </c>
      <c r="O24" s="10" t="s">
        <v>55</v>
      </c>
      <c r="P24" s="57">
        <v>1</v>
      </c>
      <c r="Q24" s="57"/>
      <c r="R24" s="57"/>
      <c r="S24" s="57"/>
      <c r="T24" s="57"/>
      <c r="U24" s="57"/>
      <c r="V24" s="57"/>
      <c r="W24" s="88"/>
      <c r="X24" s="79"/>
      <c r="Y24" s="79"/>
      <c r="Z24" s="79"/>
      <c r="AA24" s="79"/>
      <c r="AB24" s="79"/>
      <c r="AC24" s="79"/>
    </row>
    <row r="25" spans="1:30">
      <c r="A25" s="47"/>
      <c r="B25" s="48"/>
      <c r="C25" s="23">
        <v>19</v>
      </c>
      <c r="D25" s="10" t="s">
        <v>109</v>
      </c>
      <c r="E25" s="3" t="s">
        <v>110</v>
      </c>
      <c r="F25" s="24" t="s">
        <v>111</v>
      </c>
      <c r="G25" s="10">
        <f t="shared" si="3"/>
        <v>1</v>
      </c>
      <c r="H25" s="10">
        <v>2</v>
      </c>
      <c r="I25" s="10">
        <f t="shared" si="4"/>
        <v>16</v>
      </c>
      <c r="J25" s="10">
        <v>8</v>
      </c>
      <c r="K25" s="10">
        <v>8</v>
      </c>
      <c r="L25" s="10" t="str">
        <f t="shared" si="5"/>
        <v>B</v>
      </c>
      <c r="M25" s="10" t="s">
        <v>38</v>
      </c>
      <c r="N25" s="10" t="s">
        <v>54</v>
      </c>
      <c r="O25" s="10" t="s">
        <v>55</v>
      </c>
      <c r="P25" s="57">
        <v>1</v>
      </c>
      <c r="Q25" s="57"/>
      <c r="R25" s="57"/>
      <c r="S25" s="57"/>
      <c r="T25" s="57"/>
      <c r="U25" s="57"/>
      <c r="V25" s="57"/>
      <c r="W25" s="88"/>
      <c r="X25" s="79"/>
      <c r="Y25" s="79"/>
      <c r="Z25" s="79"/>
      <c r="AA25" s="79"/>
      <c r="AB25" s="79"/>
      <c r="AC25" s="79"/>
      <c r="AD25" s="35"/>
    </row>
    <row r="26" spans="1:30">
      <c r="A26" s="47"/>
      <c r="B26" s="48"/>
      <c r="C26" s="23">
        <v>20</v>
      </c>
      <c r="D26" s="10"/>
      <c r="E26" s="3" t="s">
        <v>112</v>
      </c>
      <c r="F26" s="24" t="s">
        <v>113</v>
      </c>
      <c r="G26" s="10">
        <f t="shared" si="3"/>
        <v>2</v>
      </c>
      <c r="H26" s="10">
        <v>2</v>
      </c>
      <c r="I26" s="10">
        <f t="shared" si="4"/>
        <v>32</v>
      </c>
      <c r="J26" s="10">
        <v>16</v>
      </c>
      <c r="K26" s="10">
        <v>16</v>
      </c>
      <c r="L26" s="10" t="str">
        <f t="shared" si="5"/>
        <v>B</v>
      </c>
      <c r="M26" s="10" t="s">
        <v>38</v>
      </c>
      <c r="N26" s="10" t="s">
        <v>54</v>
      </c>
      <c r="O26" s="10" t="s">
        <v>55</v>
      </c>
      <c r="P26" s="57"/>
      <c r="Q26" s="57"/>
      <c r="R26" s="57"/>
      <c r="S26" s="57"/>
      <c r="T26" s="57"/>
      <c r="U26" s="57"/>
      <c r="V26" s="57"/>
      <c r="W26" s="88"/>
      <c r="X26" s="79"/>
      <c r="Y26" s="88">
        <v>2</v>
      </c>
      <c r="Z26" s="57"/>
      <c r="AA26" s="57"/>
      <c r="AB26" s="79"/>
      <c r="AC26" s="79"/>
      <c r="AD26" s="35"/>
    </row>
    <row r="27" spans="1:30">
      <c r="A27" s="47"/>
      <c r="B27" s="48"/>
      <c r="C27" s="23">
        <v>21</v>
      </c>
      <c r="D27" s="10"/>
      <c r="E27" s="3" t="s">
        <v>114</v>
      </c>
      <c r="F27" s="24" t="s">
        <v>115</v>
      </c>
      <c r="G27" s="10">
        <f t="shared" si="3"/>
        <v>1</v>
      </c>
      <c r="H27" s="10">
        <v>4</v>
      </c>
      <c r="I27" s="10">
        <f t="shared" si="4"/>
        <v>16</v>
      </c>
      <c r="J27" s="10">
        <v>8</v>
      </c>
      <c r="K27" s="10">
        <v>8</v>
      </c>
      <c r="L27" s="10" t="str">
        <f t="shared" si="5"/>
        <v>B</v>
      </c>
      <c r="M27" s="10" t="s">
        <v>38</v>
      </c>
      <c r="N27" s="10" t="s">
        <v>54</v>
      </c>
      <c r="O27" s="10" t="s">
        <v>55</v>
      </c>
      <c r="P27" s="57"/>
      <c r="Q27" s="57"/>
      <c r="R27" s="57"/>
      <c r="S27" s="57"/>
      <c r="T27" s="57"/>
      <c r="U27" s="57"/>
      <c r="V27" s="57"/>
      <c r="W27" s="88"/>
      <c r="X27" s="79"/>
      <c r="Y27" s="79"/>
      <c r="Z27" s="88">
        <v>1</v>
      </c>
      <c r="AA27" s="57"/>
      <c r="AC27" s="79"/>
      <c r="AD27" s="35"/>
    </row>
    <row r="28" spans="1:30">
      <c r="A28" s="47"/>
      <c r="B28" s="54" t="s">
        <v>116</v>
      </c>
      <c r="C28" s="54"/>
      <c r="D28" s="54"/>
      <c r="E28" s="55"/>
      <c r="F28" s="56"/>
      <c r="G28" s="57">
        <f>SUM(G8:G27)</f>
        <v>52</v>
      </c>
      <c r="H28" s="57" t="s">
        <v>76</v>
      </c>
      <c r="I28" s="57">
        <f>SUM(I8:I27)</f>
        <v>576</v>
      </c>
      <c r="J28" s="57">
        <f>SUM(J8:J27)</f>
        <v>670</v>
      </c>
      <c r="K28" s="57">
        <f>SUM(K8:K27)</f>
        <v>198</v>
      </c>
      <c r="L28" s="57" t="s">
        <v>76</v>
      </c>
      <c r="M28" s="57" t="s">
        <v>76</v>
      </c>
      <c r="N28" s="57" t="s">
        <v>76</v>
      </c>
      <c r="O28" s="57" t="s">
        <v>76</v>
      </c>
      <c r="P28" s="57">
        <f>SUM(P8:P27)</f>
        <v>18</v>
      </c>
      <c r="Q28" s="57">
        <f t="shared" ref="Q28:T28" si="6">SUM(Q8:Q27)</f>
        <v>11</v>
      </c>
      <c r="R28" s="57" t="s">
        <v>76</v>
      </c>
      <c r="S28" s="57">
        <f t="shared" si="6"/>
        <v>11</v>
      </c>
      <c r="T28" s="57">
        <f t="shared" si="6"/>
        <v>9</v>
      </c>
      <c r="U28" s="57" t="s">
        <v>76</v>
      </c>
      <c r="V28" s="57">
        <f t="shared" ref="V28:Z28" si="7">SUM(V8:V27)</f>
        <v>0</v>
      </c>
      <c r="W28" s="57">
        <f t="shared" si="7"/>
        <v>0</v>
      </c>
      <c r="X28" s="79"/>
      <c r="Y28" s="57">
        <f t="shared" si="7"/>
        <v>2</v>
      </c>
      <c r="Z28" s="57">
        <f t="shared" si="7"/>
        <v>1</v>
      </c>
      <c r="AA28" s="79"/>
      <c r="AB28" s="79"/>
      <c r="AC28" s="79"/>
      <c r="AD28" s="35"/>
    </row>
    <row r="29" spans="1:30">
      <c r="A29" s="58"/>
      <c r="B29" s="59" t="s">
        <v>128</v>
      </c>
      <c r="C29" s="59"/>
      <c r="D29" s="59"/>
      <c r="E29" s="60"/>
      <c r="F29" s="59"/>
      <c r="G29" s="59">
        <v>12</v>
      </c>
      <c r="H29" s="59" t="s">
        <v>76</v>
      </c>
      <c r="I29" s="59">
        <v>192</v>
      </c>
      <c r="J29" s="59">
        <v>132</v>
      </c>
      <c r="K29" s="59">
        <v>60</v>
      </c>
      <c r="L29" s="59" t="s">
        <v>76</v>
      </c>
      <c r="M29" s="59" t="s">
        <v>76</v>
      </c>
      <c r="N29" s="59" t="s">
        <v>76</v>
      </c>
      <c r="O29" s="59" t="s">
        <v>76</v>
      </c>
      <c r="P29" s="59" t="s">
        <v>76</v>
      </c>
      <c r="Q29" s="59" t="s">
        <v>76</v>
      </c>
      <c r="R29" s="59" t="s">
        <v>76</v>
      </c>
      <c r="S29" s="59" t="s">
        <v>76</v>
      </c>
      <c r="T29" s="59" t="s">
        <v>76</v>
      </c>
      <c r="U29" s="59" t="s">
        <v>76</v>
      </c>
      <c r="V29" s="59" t="s">
        <v>76</v>
      </c>
      <c r="W29" s="61" t="s">
        <v>76</v>
      </c>
      <c r="X29" s="91"/>
      <c r="Y29" s="91"/>
      <c r="Z29" s="91"/>
      <c r="AA29" s="91"/>
      <c r="AB29" s="91"/>
      <c r="AC29" s="91"/>
      <c r="AD29" s="35"/>
    </row>
    <row r="30" spans="1:30">
      <c r="A30" s="61" t="s">
        <v>129</v>
      </c>
      <c r="B30" s="62"/>
      <c r="C30" s="62"/>
      <c r="D30" s="62"/>
      <c r="E30" s="63"/>
      <c r="F30" s="64"/>
      <c r="G30" s="59">
        <f>G29+G28</f>
        <v>64</v>
      </c>
      <c r="H30" s="59" t="s">
        <v>76</v>
      </c>
      <c r="I30" s="59">
        <f t="shared" ref="I30:K30" si="8">I28+I29</f>
        <v>768</v>
      </c>
      <c r="J30" s="59">
        <f t="shared" si="8"/>
        <v>802</v>
      </c>
      <c r="K30" s="59">
        <f t="shared" si="8"/>
        <v>258</v>
      </c>
      <c r="L30" s="59" t="s">
        <v>76</v>
      </c>
      <c r="M30" s="59" t="s">
        <v>76</v>
      </c>
      <c r="N30" s="59" t="s">
        <v>76</v>
      </c>
      <c r="O30" s="59" t="s">
        <v>76</v>
      </c>
      <c r="P30" s="59" t="s">
        <v>76</v>
      </c>
      <c r="Q30" s="59" t="s">
        <v>76</v>
      </c>
      <c r="R30" s="59" t="s">
        <v>76</v>
      </c>
      <c r="S30" s="59" t="s">
        <v>76</v>
      </c>
      <c r="T30" s="59" t="s">
        <v>76</v>
      </c>
      <c r="U30" s="59" t="s">
        <v>76</v>
      </c>
      <c r="V30" s="59" t="s">
        <v>76</v>
      </c>
      <c r="W30" s="61" t="s">
        <v>76</v>
      </c>
      <c r="X30" s="91"/>
      <c r="Y30" s="91"/>
      <c r="Z30" s="91"/>
      <c r="AA30" s="91"/>
      <c r="AB30" s="91"/>
      <c r="AC30" s="91"/>
      <c r="AD30" s="35"/>
    </row>
    <row r="31" customHeight="1" spans="1:30">
      <c r="A31" s="65" t="s">
        <v>130</v>
      </c>
      <c r="B31" s="66" t="s">
        <v>131</v>
      </c>
      <c r="C31" s="10">
        <v>1</v>
      </c>
      <c r="D31" s="12" t="s">
        <v>132</v>
      </c>
      <c r="E31" s="12"/>
      <c r="F31" s="12" t="s">
        <v>133</v>
      </c>
      <c r="G31" s="10">
        <v>4</v>
      </c>
      <c r="H31" s="10">
        <v>4</v>
      </c>
      <c r="I31" s="10">
        <v>64</v>
      </c>
      <c r="J31" s="12">
        <v>64</v>
      </c>
      <c r="K31" s="12">
        <v>0</v>
      </c>
      <c r="L31" s="10" t="s">
        <v>50</v>
      </c>
      <c r="M31" s="10" t="s">
        <v>38</v>
      </c>
      <c r="N31" s="24" t="s">
        <v>39</v>
      </c>
      <c r="O31" s="10" t="s">
        <v>40</v>
      </c>
      <c r="P31" s="81">
        <v>4</v>
      </c>
      <c r="Q31" s="79"/>
      <c r="R31" s="24"/>
      <c r="S31" s="24"/>
      <c r="T31" s="24"/>
      <c r="U31" s="24"/>
      <c r="V31" s="24"/>
      <c r="W31" s="92"/>
      <c r="X31" s="79"/>
      <c r="Y31" s="79"/>
      <c r="Z31" s="79"/>
      <c r="AA31" s="79"/>
      <c r="AB31" s="79"/>
      <c r="AC31" s="79"/>
      <c r="AD31" s="35"/>
    </row>
    <row r="32" s="36" customFormat="1" ht="38" customHeight="1" spans="1:30">
      <c r="A32" s="47"/>
      <c r="B32" s="67"/>
      <c r="C32" s="10">
        <v>2</v>
      </c>
      <c r="D32" s="68" t="s">
        <v>302</v>
      </c>
      <c r="E32" s="25"/>
      <c r="F32" s="12" t="s">
        <v>135</v>
      </c>
      <c r="G32" s="10">
        <v>4</v>
      </c>
      <c r="H32" s="10">
        <v>4</v>
      </c>
      <c r="I32" s="10">
        <v>64</v>
      </c>
      <c r="J32" s="12">
        <v>64</v>
      </c>
      <c r="K32" s="12">
        <v>0</v>
      </c>
      <c r="L32" s="10" t="s">
        <v>50</v>
      </c>
      <c r="M32" s="10" t="s">
        <v>38</v>
      </c>
      <c r="N32" s="24" t="s">
        <v>39</v>
      </c>
      <c r="O32" s="10" t="s">
        <v>40</v>
      </c>
      <c r="P32" s="81"/>
      <c r="Q32" s="93">
        <v>4</v>
      </c>
      <c r="R32" s="24"/>
      <c r="S32" s="24" t="s">
        <v>56</v>
      </c>
      <c r="T32" s="24"/>
      <c r="U32" s="24"/>
      <c r="V32" s="24"/>
      <c r="W32" s="92"/>
      <c r="X32" s="93"/>
      <c r="Y32" s="93"/>
      <c r="Z32" s="93"/>
      <c r="AA32" s="93"/>
      <c r="AB32" s="93"/>
      <c r="AC32" s="93"/>
      <c r="AD32" s="98"/>
    </row>
    <row r="33" s="36" customFormat="1" ht="20" customHeight="1" spans="1:30">
      <c r="A33" s="47"/>
      <c r="B33" s="67"/>
      <c r="C33" s="10"/>
      <c r="D33" s="68" t="s">
        <v>167</v>
      </c>
      <c r="E33" s="69"/>
      <c r="F33" s="12"/>
      <c r="G33" s="10">
        <v>3</v>
      </c>
      <c r="H33" s="10">
        <v>3</v>
      </c>
      <c r="I33" s="10">
        <v>48</v>
      </c>
      <c r="J33" s="12">
        <v>48</v>
      </c>
      <c r="K33" s="12">
        <v>0</v>
      </c>
      <c r="L33" s="10"/>
      <c r="M33" s="10"/>
      <c r="N33" s="24"/>
      <c r="O33" s="10"/>
      <c r="P33" s="81"/>
      <c r="Q33" s="93"/>
      <c r="R33" s="24"/>
      <c r="S33" s="24"/>
      <c r="T33" s="24"/>
      <c r="U33" s="24"/>
      <c r="V33" s="24"/>
      <c r="W33" s="92"/>
      <c r="X33" s="93"/>
      <c r="Y33" s="94">
        <v>3</v>
      </c>
      <c r="Z33" s="93"/>
      <c r="AA33" s="93"/>
      <c r="AB33" s="93"/>
      <c r="AC33" s="93"/>
      <c r="AD33" s="98"/>
    </row>
    <row r="34" customHeight="1" spans="1:30">
      <c r="A34" s="47"/>
      <c r="B34" s="67"/>
      <c r="C34" s="10">
        <v>3</v>
      </c>
      <c r="D34" s="13" t="s">
        <v>303</v>
      </c>
      <c r="E34" s="25"/>
      <c r="F34" s="12" t="s">
        <v>304</v>
      </c>
      <c r="G34" s="10">
        <v>6</v>
      </c>
      <c r="H34" s="10">
        <v>6</v>
      </c>
      <c r="I34" s="10">
        <v>96</v>
      </c>
      <c r="J34" s="12">
        <v>48</v>
      </c>
      <c r="K34" s="12">
        <v>48</v>
      </c>
      <c r="L34" s="10" t="s">
        <v>140</v>
      </c>
      <c r="M34" s="10" t="s">
        <v>38</v>
      </c>
      <c r="N34" s="24" t="s">
        <v>39</v>
      </c>
      <c r="O34" s="10" t="s">
        <v>40</v>
      </c>
      <c r="P34" s="81"/>
      <c r="Q34" s="81" t="s">
        <v>56</v>
      </c>
      <c r="R34" s="24"/>
      <c r="S34" s="94">
        <v>6</v>
      </c>
      <c r="T34" s="24"/>
      <c r="U34" s="24"/>
      <c r="V34" s="24"/>
      <c r="W34" s="92"/>
      <c r="X34" s="79"/>
      <c r="Y34" s="79"/>
      <c r="Z34" s="79"/>
      <c r="AA34" s="79"/>
      <c r="AB34" s="79"/>
      <c r="AC34" s="79"/>
      <c r="AD34" s="35"/>
    </row>
    <row r="35" customHeight="1" spans="1:30">
      <c r="A35" s="47"/>
      <c r="B35" s="67"/>
      <c r="C35" s="10">
        <v>4</v>
      </c>
      <c r="D35" s="13" t="s">
        <v>168</v>
      </c>
      <c r="E35" s="25"/>
      <c r="F35" s="12" t="s">
        <v>169</v>
      </c>
      <c r="G35" s="10">
        <v>4</v>
      </c>
      <c r="H35" s="10">
        <v>4</v>
      </c>
      <c r="I35" s="10">
        <v>64</v>
      </c>
      <c r="J35" s="12">
        <v>64</v>
      </c>
      <c r="K35" s="12">
        <v>0</v>
      </c>
      <c r="L35" s="10" t="s">
        <v>50</v>
      </c>
      <c r="M35" s="10" t="s">
        <v>38</v>
      </c>
      <c r="N35" s="24" t="s">
        <v>39</v>
      </c>
      <c r="O35" s="10" t="s">
        <v>40</v>
      </c>
      <c r="P35" s="81"/>
      <c r="Q35" s="79"/>
      <c r="R35" s="24"/>
      <c r="S35" s="24"/>
      <c r="T35" s="24"/>
      <c r="U35" s="24"/>
      <c r="V35" s="24" t="s">
        <v>56</v>
      </c>
      <c r="W35" s="92"/>
      <c r="X35" s="79"/>
      <c r="Y35" s="79"/>
      <c r="Z35" s="94">
        <v>4</v>
      </c>
      <c r="AA35" s="79"/>
      <c r="AB35" s="79"/>
      <c r="AC35" s="79"/>
      <c r="AD35" s="35"/>
    </row>
    <row r="36" customHeight="1" spans="1:30">
      <c r="A36" s="47"/>
      <c r="B36" s="67"/>
      <c r="C36" s="10">
        <v>5</v>
      </c>
      <c r="D36" s="13" t="s">
        <v>146</v>
      </c>
      <c r="E36" s="25"/>
      <c r="F36" s="12" t="s">
        <v>147</v>
      </c>
      <c r="G36" s="10">
        <v>2</v>
      </c>
      <c r="H36" s="12">
        <v>2</v>
      </c>
      <c r="I36" s="10">
        <v>32</v>
      </c>
      <c r="J36" s="12">
        <v>24</v>
      </c>
      <c r="K36" s="12">
        <v>8</v>
      </c>
      <c r="L36" s="10" t="s">
        <v>140</v>
      </c>
      <c r="M36" s="10" t="s">
        <v>38</v>
      </c>
      <c r="N36" s="24" t="s">
        <v>39</v>
      </c>
      <c r="O36" s="12" t="s">
        <v>55</v>
      </c>
      <c r="P36" s="81"/>
      <c r="Q36" s="79"/>
      <c r="R36" s="24"/>
      <c r="S36" s="24">
        <v>2</v>
      </c>
      <c r="T36" s="24"/>
      <c r="U36" s="24"/>
      <c r="V36" s="24"/>
      <c r="W36" s="81" t="s">
        <v>56</v>
      </c>
      <c r="X36" s="79"/>
      <c r="Y36" s="79"/>
      <c r="Z36" s="79"/>
      <c r="AA36" s="79"/>
      <c r="AB36" s="79"/>
      <c r="AC36" s="79"/>
      <c r="AD36" s="35"/>
    </row>
    <row r="37" spans="1:33">
      <c r="A37" s="47"/>
      <c r="B37" s="67"/>
      <c r="C37" s="10">
        <v>6</v>
      </c>
      <c r="D37" s="68" t="s">
        <v>305</v>
      </c>
      <c r="E37" s="69"/>
      <c r="F37" s="12" t="s">
        <v>153</v>
      </c>
      <c r="G37" s="10">
        <v>3</v>
      </c>
      <c r="H37" s="10">
        <v>3</v>
      </c>
      <c r="I37" s="10">
        <v>48</v>
      </c>
      <c r="J37" s="12">
        <v>8</v>
      </c>
      <c r="K37" s="12">
        <v>40</v>
      </c>
      <c r="L37" s="10" t="s">
        <v>79</v>
      </c>
      <c r="M37" s="10" t="s">
        <v>38</v>
      </c>
      <c r="N37" s="24" t="s">
        <v>39</v>
      </c>
      <c r="O37" s="10" t="s">
        <v>55</v>
      </c>
      <c r="P37" s="81"/>
      <c r="Q37" s="24"/>
      <c r="R37" s="24"/>
      <c r="S37" s="24"/>
      <c r="T37" s="24">
        <v>3</v>
      </c>
      <c r="U37" s="24"/>
      <c r="V37" s="24"/>
      <c r="W37" s="92"/>
      <c r="X37" s="79"/>
      <c r="Y37" s="79"/>
      <c r="Z37" s="81"/>
      <c r="AA37" s="79"/>
      <c r="AB37" s="79"/>
      <c r="AC37" s="79"/>
      <c r="AD37" s="35"/>
      <c r="AE37" s="99"/>
      <c r="AF37" s="99"/>
      <c r="AG37" s="99"/>
    </row>
    <row r="38" spans="1:33">
      <c r="A38" s="47"/>
      <c r="B38" s="67"/>
      <c r="C38" s="10">
        <v>7</v>
      </c>
      <c r="D38" s="13" t="s">
        <v>136</v>
      </c>
      <c r="E38" s="25"/>
      <c r="F38" s="12" t="s">
        <v>137</v>
      </c>
      <c r="G38" s="10">
        <v>4.5</v>
      </c>
      <c r="H38" s="12">
        <v>4.5</v>
      </c>
      <c r="I38" s="10">
        <v>72</v>
      </c>
      <c r="J38" s="12">
        <v>36</v>
      </c>
      <c r="K38" s="12">
        <v>36</v>
      </c>
      <c r="L38" s="10" t="s">
        <v>50</v>
      </c>
      <c r="M38" s="10" t="s">
        <v>38</v>
      </c>
      <c r="N38" s="24" t="s">
        <v>39</v>
      </c>
      <c r="O38" s="10" t="s">
        <v>40</v>
      </c>
      <c r="P38" s="81"/>
      <c r="Q38" s="94">
        <v>4.5</v>
      </c>
      <c r="R38" s="24" t="s">
        <v>56</v>
      </c>
      <c r="S38" s="81"/>
      <c r="T38" s="24"/>
      <c r="U38" s="24"/>
      <c r="V38" s="24"/>
      <c r="W38" s="92"/>
      <c r="X38" s="79"/>
      <c r="Y38" s="79"/>
      <c r="Z38" s="79"/>
      <c r="AA38" s="79"/>
      <c r="AB38" s="79"/>
      <c r="AC38" s="79"/>
      <c r="AD38" s="35"/>
      <c r="AE38" s="99"/>
      <c r="AF38" s="99"/>
      <c r="AG38" s="99"/>
    </row>
    <row r="39" spans="1:33">
      <c r="A39" s="47"/>
      <c r="B39" s="67"/>
      <c r="C39" s="10">
        <v>8</v>
      </c>
      <c r="D39" s="13" t="s">
        <v>165</v>
      </c>
      <c r="E39" s="25"/>
      <c r="F39" s="12" t="s">
        <v>166</v>
      </c>
      <c r="G39" s="10">
        <v>2.5</v>
      </c>
      <c r="H39" s="12">
        <v>2.5</v>
      </c>
      <c r="I39" s="12">
        <v>40</v>
      </c>
      <c r="J39" s="10">
        <v>4</v>
      </c>
      <c r="K39" s="12">
        <v>36</v>
      </c>
      <c r="L39" s="10" t="s">
        <v>140</v>
      </c>
      <c r="M39" s="10" t="s">
        <v>38</v>
      </c>
      <c r="N39" s="24" t="s">
        <v>39</v>
      </c>
      <c r="O39" s="10" t="s">
        <v>40</v>
      </c>
      <c r="P39" s="79"/>
      <c r="Q39" s="81"/>
      <c r="R39" s="24"/>
      <c r="S39" s="24"/>
      <c r="T39" s="81" t="s">
        <v>56</v>
      </c>
      <c r="U39" s="24"/>
      <c r="V39" s="24">
        <v>2.5</v>
      </c>
      <c r="W39" s="92"/>
      <c r="X39" s="79"/>
      <c r="Y39" s="79"/>
      <c r="Z39" s="79"/>
      <c r="AA39" s="35"/>
      <c r="AB39" s="79"/>
      <c r="AC39" s="79"/>
      <c r="AD39" s="35"/>
      <c r="AE39" s="99"/>
      <c r="AF39" s="99"/>
      <c r="AG39" s="99"/>
    </row>
    <row r="40" spans="1:33">
      <c r="A40" s="47"/>
      <c r="B40" s="67"/>
      <c r="C40" s="10">
        <v>9</v>
      </c>
      <c r="D40" s="12" t="s">
        <v>157</v>
      </c>
      <c r="E40" s="12"/>
      <c r="F40" s="12" t="s">
        <v>158</v>
      </c>
      <c r="G40" s="10">
        <v>2.5</v>
      </c>
      <c r="H40" s="12">
        <v>2.5</v>
      </c>
      <c r="I40" s="10">
        <v>40</v>
      </c>
      <c r="J40" s="12">
        <v>10</v>
      </c>
      <c r="K40" s="12">
        <v>30</v>
      </c>
      <c r="L40" s="10" t="s">
        <v>140</v>
      </c>
      <c r="M40" s="10" t="s">
        <v>38</v>
      </c>
      <c r="N40" s="24" t="s">
        <v>39</v>
      </c>
      <c r="O40" s="10" t="s">
        <v>40</v>
      </c>
      <c r="P40" s="79"/>
      <c r="Q40" s="81"/>
      <c r="R40" s="24"/>
      <c r="S40" s="24"/>
      <c r="T40" s="81">
        <v>2.5</v>
      </c>
      <c r="U40" s="24"/>
      <c r="V40" s="24"/>
      <c r="W40" s="92"/>
      <c r="X40" s="79"/>
      <c r="Y40" s="79"/>
      <c r="Z40" s="79"/>
      <c r="AA40" s="79"/>
      <c r="AB40" s="79"/>
      <c r="AC40" s="79"/>
      <c r="AD40" s="35"/>
      <c r="AE40" s="99"/>
      <c r="AF40" s="99"/>
      <c r="AG40" s="99"/>
    </row>
    <row r="41" spans="1:33">
      <c r="A41" s="47"/>
      <c r="B41" s="67"/>
      <c r="C41" s="10">
        <v>10</v>
      </c>
      <c r="D41" s="14" t="s">
        <v>138</v>
      </c>
      <c r="E41" s="26"/>
      <c r="F41" s="12" t="s">
        <v>139</v>
      </c>
      <c r="G41" s="10">
        <v>4</v>
      </c>
      <c r="H41" s="12">
        <v>4</v>
      </c>
      <c r="I41" s="10">
        <v>64</v>
      </c>
      <c r="J41" s="12">
        <v>32</v>
      </c>
      <c r="K41" s="12">
        <v>32</v>
      </c>
      <c r="L41" s="10" t="s">
        <v>140</v>
      </c>
      <c r="M41" s="10" t="s">
        <v>38</v>
      </c>
      <c r="N41" s="24" t="s">
        <v>39</v>
      </c>
      <c r="O41" s="10" t="s">
        <v>40</v>
      </c>
      <c r="P41" s="79"/>
      <c r="Q41" s="81">
        <v>4</v>
      </c>
      <c r="R41" s="24"/>
      <c r="S41" s="24"/>
      <c r="T41" s="81" t="s">
        <v>56</v>
      </c>
      <c r="U41" s="24"/>
      <c r="V41" s="24"/>
      <c r="W41" s="92"/>
      <c r="X41" s="79"/>
      <c r="Y41" s="79"/>
      <c r="Z41" s="79"/>
      <c r="AA41" s="79"/>
      <c r="AB41" s="79"/>
      <c r="AC41" s="79"/>
      <c r="AD41" s="35"/>
      <c r="AE41" s="99"/>
      <c r="AF41" s="99"/>
      <c r="AG41" s="99"/>
    </row>
    <row r="42" spans="1:33">
      <c r="A42" s="47"/>
      <c r="B42" s="67"/>
      <c r="C42" s="10">
        <v>11</v>
      </c>
      <c r="D42" s="13" t="s">
        <v>159</v>
      </c>
      <c r="E42" s="25"/>
      <c r="F42" s="12" t="s">
        <v>160</v>
      </c>
      <c r="G42" s="10">
        <v>2</v>
      </c>
      <c r="H42" s="12">
        <v>2</v>
      </c>
      <c r="I42" s="10">
        <v>32</v>
      </c>
      <c r="J42" s="12">
        <v>16</v>
      </c>
      <c r="K42" s="12">
        <v>16</v>
      </c>
      <c r="L42" s="10" t="s">
        <v>140</v>
      </c>
      <c r="M42" s="10" t="s">
        <v>38</v>
      </c>
      <c r="N42" s="24" t="s">
        <v>39</v>
      </c>
      <c r="O42" s="10" t="s">
        <v>40</v>
      </c>
      <c r="P42" s="79"/>
      <c r="Q42" s="81"/>
      <c r="R42" s="24"/>
      <c r="S42" s="24"/>
      <c r="T42" s="94">
        <v>2</v>
      </c>
      <c r="U42" s="24"/>
      <c r="V42" s="24"/>
      <c r="W42" s="92"/>
      <c r="X42" s="79"/>
      <c r="Y42" s="79"/>
      <c r="Z42" s="79"/>
      <c r="AA42" s="79"/>
      <c r="AB42" s="79"/>
      <c r="AC42" s="79"/>
      <c r="AD42" s="35"/>
      <c r="AE42" s="99"/>
      <c r="AF42" s="99"/>
      <c r="AG42" s="99"/>
    </row>
    <row r="43" spans="1:33">
      <c r="A43" s="47"/>
      <c r="B43" s="67"/>
      <c r="C43" s="10">
        <v>12</v>
      </c>
      <c r="D43" s="13" t="s">
        <v>148</v>
      </c>
      <c r="E43" s="25"/>
      <c r="F43" s="12" t="s">
        <v>149</v>
      </c>
      <c r="G43" s="10">
        <v>2.5</v>
      </c>
      <c r="H43" s="12">
        <v>2.5</v>
      </c>
      <c r="I43" s="10">
        <v>40</v>
      </c>
      <c r="J43" s="12">
        <v>20</v>
      </c>
      <c r="K43" s="12">
        <v>20</v>
      </c>
      <c r="L43" s="10" t="s">
        <v>140</v>
      </c>
      <c r="M43" s="10" t="s">
        <v>38</v>
      </c>
      <c r="N43" s="24" t="s">
        <v>39</v>
      </c>
      <c r="O43" s="10" t="s">
        <v>40</v>
      </c>
      <c r="P43" s="79"/>
      <c r="Q43" s="81"/>
      <c r="R43" s="24"/>
      <c r="S43" s="24">
        <v>2.5</v>
      </c>
      <c r="T43" s="24"/>
      <c r="U43" s="24"/>
      <c r="V43" s="81"/>
      <c r="W43" s="81" t="s">
        <v>56</v>
      </c>
      <c r="X43" s="79"/>
      <c r="Y43" s="79"/>
      <c r="Z43" s="79"/>
      <c r="AA43" s="79"/>
      <c r="AB43" s="79"/>
      <c r="AC43" s="79"/>
      <c r="AD43" s="35"/>
      <c r="AE43" s="99"/>
      <c r="AF43" s="99"/>
      <c r="AG43" s="99"/>
    </row>
    <row r="44" spans="1:33">
      <c r="A44" s="47"/>
      <c r="B44" s="67"/>
      <c r="C44" s="10">
        <v>13</v>
      </c>
      <c r="D44" s="13" t="s">
        <v>306</v>
      </c>
      <c r="E44" s="25"/>
      <c r="F44" s="12" t="s">
        <v>151</v>
      </c>
      <c r="G44" s="10">
        <v>2</v>
      </c>
      <c r="H44" s="12">
        <v>2</v>
      </c>
      <c r="I44" s="10">
        <v>32</v>
      </c>
      <c r="J44" s="12">
        <v>16</v>
      </c>
      <c r="K44" s="12">
        <v>16</v>
      </c>
      <c r="L44" s="10" t="s">
        <v>140</v>
      </c>
      <c r="M44" s="10" t="s">
        <v>38</v>
      </c>
      <c r="N44" s="24" t="s">
        <v>39</v>
      </c>
      <c r="O44" s="10" t="s">
        <v>40</v>
      </c>
      <c r="P44" s="79"/>
      <c r="Q44" s="81">
        <v>2</v>
      </c>
      <c r="R44" s="24"/>
      <c r="S44" s="24"/>
      <c r="T44" s="24"/>
      <c r="U44" s="24"/>
      <c r="V44" s="81"/>
      <c r="W44" s="81"/>
      <c r="X44" s="79"/>
      <c r="Y44" s="79"/>
      <c r="Z44" s="79"/>
      <c r="AA44" s="79"/>
      <c r="AB44" s="79"/>
      <c r="AC44" s="79"/>
      <c r="AD44" s="35"/>
      <c r="AE44" s="99"/>
      <c r="AF44" s="99"/>
      <c r="AG44" s="99"/>
    </row>
    <row r="45" spans="1:33">
      <c r="A45" s="47"/>
      <c r="B45" s="67"/>
      <c r="C45" s="10">
        <v>14</v>
      </c>
      <c r="D45" s="14" t="s">
        <v>161</v>
      </c>
      <c r="E45" s="26"/>
      <c r="F45" s="12" t="s">
        <v>162</v>
      </c>
      <c r="G45" s="10">
        <v>2</v>
      </c>
      <c r="H45" s="12">
        <v>2</v>
      </c>
      <c r="I45" s="10">
        <v>32</v>
      </c>
      <c r="J45" s="12">
        <v>24</v>
      </c>
      <c r="K45" s="12">
        <v>8</v>
      </c>
      <c r="L45" s="10" t="s">
        <v>140</v>
      </c>
      <c r="M45" s="10" t="s">
        <v>38</v>
      </c>
      <c r="N45" s="24" t="s">
        <v>39</v>
      </c>
      <c r="O45" s="10" t="s">
        <v>40</v>
      </c>
      <c r="P45" s="24"/>
      <c r="Q45" s="24"/>
      <c r="R45" s="24"/>
      <c r="S45" s="24"/>
      <c r="T45" s="81">
        <v>2</v>
      </c>
      <c r="U45" s="24"/>
      <c r="V45" s="81"/>
      <c r="W45" s="92"/>
      <c r="X45" s="79"/>
      <c r="Y45" s="79"/>
      <c r="Z45" s="79"/>
      <c r="AA45" s="79"/>
      <c r="AB45" s="79"/>
      <c r="AC45" s="79"/>
      <c r="AD45" s="35"/>
      <c r="AE45" s="99"/>
      <c r="AF45" s="99"/>
      <c r="AG45" s="99"/>
    </row>
    <row r="46" spans="1:33">
      <c r="A46" s="47"/>
      <c r="B46" s="67"/>
      <c r="C46" s="10">
        <v>15</v>
      </c>
      <c r="D46" s="13" t="s">
        <v>163</v>
      </c>
      <c r="E46" s="25"/>
      <c r="F46" s="12" t="s">
        <v>164</v>
      </c>
      <c r="G46" s="10">
        <v>2.5</v>
      </c>
      <c r="H46" s="12">
        <v>2.5</v>
      </c>
      <c r="I46" s="10">
        <v>40</v>
      </c>
      <c r="J46" s="12">
        <v>20</v>
      </c>
      <c r="K46" s="12">
        <v>20</v>
      </c>
      <c r="L46" s="10" t="s">
        <v>140</v>
      </c>
      <c r="M46" s="10" t="s">
        <v>38</v>
      </c>
      <c r="N46" s="24" t="s">
        <v>39</v>
      </c>
      <c r="O46" s="10" t="s">
        <v>40</v>
      </c>
      <c r="P46" s="79"/>
      <c r="Q46" s="81"/>
      <c r="R46" s="24"/>
      <c r="S46" s="24"/>
      <c r="T46" s="24"/>
      <c r="U46" s="24"/>
      <c r="V46" s="24">
        <v>2.5</v>
      </c>
      <c r="W46" s="81" t="s">
        <v>56</v>
      </c>
      <c r="X46" s="79"/>
      <c r="Y46" s="79"/>
      <c r="Z46" s="79"/>
      <c r="AA46" s="79"/>
      <c r="AB46" s="79"/>
      <c r="AC46" s="79"/>
      <c r="AD46" s="35"/>
      <c r="AE46" s="99"/>
      <c r="AF46" s="99"/>
      <c r="AG46" s="99"/>
    </row>
    <row r="47" spans="1:33">
      <c r="A47" s="47"/>
      <c r="B47" s="67"/>
      <c r="C47" s="10">
        <v>16</v>
      </c>
      <c r="D47" s="68" t="s">
        <v>307</v>
      </c>
      <c r="E47" s="25"/>
      <c r="F47" s="12" t="s">
        <v>156</v>
      </c>
      <c r="G47" s="10">
        <v>3</v>
      </c>
      <c r="H47" s="12">
        <v>3</v>
      </c>
      <c r="I47" s="10">
        <v>48</v>
      </c>
      <c r="J47" s="12">
        <v>24</v>
      </c>
      <c r="K47" s="12">
        <v>24</v>
      </c>
      <c r="L47" s="10" t="s">
        <v>140</v>
      </c>
      <c r="M47" s="10" t="s">
        <v>38</v>
      </c>
      <c r="N47" s="24" t="s">
        <v>39</v>
      </c>
      <c r="O47" s="10" t="s">
        <v>40</v>
      </c>
      <c r="P47" s="79"/>
      <c r="Q47" s="81"/>
      <c r="R47" s="24"/>
      <c r="S47" s="24"/>
      <c r="T47" s="24">
        <v>3</v>
      </c>
      <c r="U47" s="24"/>
      <c r="V47" s="24"/>
      <c r="W47" s="81" t="s">
        <v>56</v>
      </c>
      <c r="X47" s="79"/>
      <c r="Y47" s="79"/>
      <c r="Z47" s="79"/>
      <c r="AA47" s="79"/>
      <c r="AB47" s="79"/>
      <c r="AC47" s="79"/>
      <c r="AD47" s="35"/>
      <c r="AE47" s="99"/>
      <c r="AF47" s="99"/>
      <c r="AG47" s="99"/>
    </row>
    <row r="48" spans="1:30">
      <c r="A48" s="47"/>
      <c r="B48" s="59" t="s">
        <v>170</v>
      </c>
      <c r="C48" s="59"/>
      <c r="D48" s="59"/>
      <c r="E48" s="60"/>
      <c r="F48" s="59"/>
      <c r="G48" s="59">
        <f t="shared" ref="G48:K48" si="9">SUM(G31:G47)</f>
        <v>53.5</v>
      </c>
      <c r="H48" s="59" t="s">
        <v>76</v>
      </c>
      <c r="I48" s="59">
        <f t="shared" si="9"/>
        <v>856</v>
      </c>
      <c r="J48" s="59">
        <f t="shared" si="9"/>
        <v>522</v>
      </c>
      <c r="K48" s="59">
        <f t="shared" si="9"/>
        <v>334</v>
      </c>
      <c r="L48" s="59" t="s">
        <v>76</v>
      </c>
      <c r="M48" s="59" t="s">
        <v>76</v>
      </c>
      <c r="N48" s="82" t="s">
        <v>76</v>
      </c>
      <c r="O48" s="59" t="s">
        <v>76</v>
      </c>
      <c r="P48" s="82">
        <f>SUM(P31:P47)</f>
        <v>4</v>
      </c>
      <c r="Q48" s="82">
        <f t="shared" ref="Q48:T48" si="10">SUM(Q31:Q47)</f>
        <v>14.5</v>
      </c>
      <c r="R48" s="82" t="s">
        <v>76</v>
      </c>
      <c r="S48" s="82">
        <f t="shared" si="10"/>
        <v>10.5</v>
      </c>
      <c r="T48" s="82">
        <f t="shared" si="10"/>
        <v>12.5</v>
      </c>
      <c r="U48" s="82" t="s">
        <v>76</v>
      </c>
      <c r="V48" s="82">
        <f t="shared" ref="V48:Z48" si="11">SUM(V31:V47)</f>
        <v>5</v>
      </c>
      <c r="W48" s="82">
        <f t="shared" si="11"/>
        <v>0</v>
      </c>
      <c r="X48" s="91"/>
      <c r="Y48" s="82">
        <f t="shared" si="11"/>
        <v>3</v>
      </c>
      <c r="Z48" s="82">
        <f t="shared" si="11"/>
        <v>4</v>
      </c>
      <c r="AA48" s="91"/>
      <c r="AB48" s="91"/>
      <c r="AC48" s="91"/>
      <c r="AD48" s="35"/>
    </row>
    <row r="49" spans="1:30">
      <c r="A49" s="47"/>
      <c r="B49" s="67" t="s">
        <v>308</v>
      </c>
      <c r="C49" s="57">
        <v>1</v>
      </c>
      <c r="D49" s="12" t="s">
        <v>182</v>
      </c>
      <c r="E49" s="12"/>
      <c r="F49" s="12" t="s">
        <v>183</v>
      </c>
      <c r="G49" s="10">
        <v>4</v>
      </c>
      <c r="H49" s="12">
        <v>4</v>
      </c>
      <c r="I49" s="10">
        <v>64</v>
      </c>
      <c r="J49" s="12">
        <v>32</v>
      </c>
      <c r="K49" s="12">
        <v>32</v>
      </c>
      <c r="L49" s="10" t="s">
        <v>140</v>
      </c>
      <c r="M49" s="10" t="s">
        <v>38</v>
      </c>
      <c r="N49" s="24" t="s">
        <v>39</v>
      </c>
      <c r="O49" s="10" t="s">
        <v>40</v>
      </c>
      <c r="P49" s="79"/>
      <c r="Q49" s="81"/>
      <c r="R49" s="24"/>
      <c r="S49" s="24"/>
      <c r="T49" s="24"/>
      <c r="U49" s="24"/>
      <c r="V49" s="81"/>
      <c r="W49" s="92"/>
      <c r="X49" s="79"/>
      <c r="Y49" s="94">
        <v>4</v>
      </c>
      <c r="Z49" s="79"/>
      <c r="AA49" s="79"/>
      <c r="AB49" s="79"/>
      <c r="AC49" s="79"/>
      <c r="AD49" s="35"/>
    </row>
    <row r="50" ht="16" customHeight="1" spans="1:30">
      <c r="A50" s="47"/>
      <c r="B50" s="67"/>
      <c r="C50" s="57">
        <v>2</v>
      </c>
      <c r="D50" s="15" t="s">
        <v>309</v>
      </c>
      <c r="E50" s="15"/>
      <c r="F50" s="12" t="s">
        <v>174</v>
      </c>
      <c r="G50" s="10">
        <v>4</v>
      </c>
      <c r="H50" s="12">
        <v>4</v>
      </c>
      <c r="I50" s="10">
        <v>64</v>
      </c>
      <c r="J50" s="12">
        <v>32</v>
      </c>
      <c r="K50" s="12">
        <v>32</v>
      </c>
      <c r="L50" s="10" t="s">
        <v>140</v>
      </c>
      <c r="M50" s="10" t="s">
        <v>38</v>
      </c>
      <c r="N50" s="24" t="s">
        <v>39</v>
      </c>
      <c r="O50" s="10" t="s">
        <v>55</v>
      </c>
      <c r="P50" s="24"/>
      <c r="Q50" s="24"/>
      <c r="R50" s="24"/>
      <c r="S50" s="81"/>
      <c r="T50" s="35"/>
      <c r="U50" s="24"/>
      <c r="V50" s="24">
        <v>4</v>
      </c>
      <c r="W50" s="92"/>
      <c r="X50" s="79"/>
      <c r="Y50" s="81"/>
      <c r="Z50" s="79"/>
      <c r="AA50" s="79"/>
      <c r="AB50" s="79"/>
      <c r="AC50" s="79"/>
      <c r="AD50" s="35"/>
    </row>
    <row r="51" ht="30" customHeight="1" spans="1:30">
      <c r="A51" s="47"/>
      <c r="B51" s="67"/>
      <c r="C51" s="57">
        <v>3</v>
      </c>
      <c r="D51" s="12" t="s">
        <v>310</v>
      </c>
      <c r="E51" s="12"/>
      <c r="F51" s="12" t="s">
        <v>176</v>
      </c>
      <c r="G51" s="10">
        <v>4</v>
      </c>
      <c r="H51" s="12">
        <v>4</v>
      </c>
      <c r="I51" s="10">
        <v>64</v>
      </c>
      <c r="J51" s="12">
        <v>4</v>
      </c>
      <c r="K51" s="12">
        <v>60</v>
      </c>
      <c r="L51" s="10" t="s">
        <v>140</v>
      </c>
      <c r="M51" s="10" t="s">
        <v>38</v>
      </c>
      <c r="N51" s="24" t="s">
        <v>39</v>
      </c>
      <c r="O51" s="10" t="s">
        <v>40</v>
      </c>
      <c r="P51" s="24"/>
      <c r="Q51" s="24"/>
      <c r="R51" s="24"/>
      <c r="S51" s="79"/>
      <c r="T51" s="81"/>
      <c r="U51" s="24"/>
      <c r="V51" s="24">
        <v>4</v>
      </c>
      <c r="W51" s="81"/>
      <c r="X51" s="79"/>
      <c r="Y51" s="81"/>
      <c r="Z51" s="79"/>
      <c r="AA51" s="79"/>
      <c r="AB51" s="79"/>
      <c r="AC51" s="79"/>
      <c r="AD51" s="35"/>
    </row>
    <row r="52" spans="1:30">
      <c r="A52" s="47"/>
      <c r="B52" s="67"/>
      <c r="C52" s="57">
        <v>4</v>
      </c>
      <c r="D52" s="70" t="s">
        <v>188</v>
      </c>
      <c r="E52" s="16"/>
      <c r="F52" s="12" t="s">
        <v>189</v>
      </c>
      <c r="G52" s="10">
        <v>3.5</v>
      </c>
      <c r="H52" s="12">
        <v>3.5</v>
      </c>
      <c r="I52" s="10">
        <v>56</v>
      </c>
      <c r="J52" s="12">
        <v>6</v>
      </c>
      <c r="K52" s="12">
        <v>50</v>
      </c>
      <c r="L52" s="10" t="s">
        <v>140</v>
      </c>
      <c r="M52" s="10" t="s">
        <v>38</v>
      </c>
      <c r="N52" s="24" t="s">
        <v>39</v>
      </c>
      <c r="O52" s="10" t="s">
        <v>40</v>
      </c>
      <c r="P52" s="24"/>
      <c r="Q52" s="24"/>
      <c r="R52" s="24"/>
      <c r="S52" s="79"/>
      <c r="T52" s="81"/>
      <c r="U52" s="24"/>
      <c r="V52" s="79"/>
      <c r="W52" s="92"/>
      <c r="X52" s="79"/>
      <c r="Y52" s="81">
        <v>3.5</v>
      </c>
      <c r="Z52" s="79"/>
      <c r="AA52" s="79"/>
      <c r="AB52" s="79"/>
      <c r="AC52" s="79"/>
      <c r="AD52" s="35"/>
    </row>
    <row r="53" spans="1:30">
      <c r="A53" s="47"/>
      <c r="B53" s="67"/>
      <c r="C53" s="57">
        <v>5</v>
      </c>
      <c r="D53" s="17" t="s">
        <v>311</v>
      </c>
      <c r="E53" s="17"/>
      <c r="F53" s="12" t="s">
        <v>312</v>
      </c>
      <c r="G53" s="10">
        <v>4</v>
      </c>
      <c r="H53" s="12">
        <v>4</v>
      </c>
      <c r="I53" s="10">
        <v>32</v>
      </c>
      <c r="J53" s="12">
        <v>4</v>
      </c>
      <c r="K53" s="12">
        <v>28</v>
      </c>
      <c r="L53" s="10" t="s">
        <v>140</v>
      </c>
      <c r="M53" s="10" t="s">
        <v>38</v>
      </c>
      <c r="N53" s="24" t="s">
        <v>39</v>
      </c>
      <c r="O53" s="10" t="s">
        <v>40</v>
      </c>
      <c r="P53" s="24"/>
      <c r="Q53" s="24"/>
      <c r="R53" s="24"/>
      <c r="S53" s="79"/>
      <c r="T53" s="81"/>
      <c r="U53" s="24"/>
      <c r="V53" s="79">
        <v>4</v>
      </c>
      <c r="W53" s="81"/>
      <c r="X53" s="79"/>
      <c r="Y53" s="81"/>
      <c r="Z53" s="79"/>
      <c r="AA53" s="79"/>
      <c r="AB53" s="79"/>
      <c r="AC53" s="79"/>
      <c r="AD53" s="35"/>
    </row>
    <row r="54" spans="1:30">
      <c r="A54" s="47"/>
      <c r="B54" s="67"/>
      <c r="C54" s="57">
        <v>6</v>
      </c>
      <c r="D54" s="71" t="s">
        <v>190</v>
      </c>
      <c r="E54" s="72"/>
      <c r="F54" s="12" t="s">
        <v>191</v>
      </c>
      <c r="G54" s="10">
        <v>2</v>
      </c>
      <c r="H54" s="12">
        <v>2</v>
      </c>
      <c r="I54" s="10">
        <v>32</v>
      </c>
      <c r="J54" s="12">
        <v>8</v>
      </c>
      <c r="K54" s="12">
        <v>24</v>
      </c>
      <c r="L54" s="10" t="s">
        <v>140</v>
      </c>
      <c r="M54" s="10" t="s">
        <v>38</v>
      </c>
      <c r="N54" s="24" t="s">
        <v>39</v>
      </c>
      <c r="O54" s="10" t="s">
        <v>40</v>
      </c>
      <c r="P54" s="24"/>
      <c r="Q54" s="24"/>
      <c r="R54" s="24"/>
      <c r="S54" s="24"/>
      <c r="T54" s="79"/>
      <c r="U54" s="24"/>
      <c r="V54" s="81"/>
      <c r="W54" s="92"/>
      <c r="X54" s="79"/>
      <c r="Y54" s="79"/>
      <c r="Z54" s="79">
        <v>2</v>
      </c>
      <c r="AA54" s="79"/>
      <c r="AB54" s="81"/>
      <c r="AC54" s="79"/>
      <c r="AD54" s="35"/>
    </row>
    <row r="55" spans="1:30">
      <c r="A55" s="47"/>
      <c r="B55" s="67"/>
      <c r="C55" s="57">
        <v>7</v>
      </c>
      <c r="D55" s="71" t="s">
        <v>198</v>
      </c>
      <c r="E55" s="72"/>
      <c r="F55" s="12" t="s">
        <v>199</v>
      </c>
      <c r="G55" s="10">
        <v>2</v>
      </c>
      <c r="H55" s="12">
        <v>2</v>
      </c>
      <c r="I55" s="10">
        <v>32</v>
      </c>
      <c r="J55" s="12">
        <v>8</v>
      </c>
      <c r="K55" s="12">
        <v>24</v>
      </c>
      <c r="L55" s="10" t="s">
        <v>140</v>
      </c>
      <c r="M55" s="10" t="s">
        <v>38</v>
      </c>
      <c r="N55" s="24" t="s">
        <v>39</v>
      </c>
      <c r="O55" s="10" t="s">
        <v>40</v>
      </c>
      <c r="P55" s="24"/>
      <c r="Q55" s="24"/>
      <c r="R55" s="24"/>
      <c r="S55" s="24"/>
      <c r="T55" s="79"/>
      <c r="U55" s="24"/>
      <c r="V55" s="81"/>
      <c r="W55" s="92"/>
      <c r="X55" s="79"/>
      <c r="Y55" s="79"/>
      <c r="Z55" s="79"/>
      <c r="AA55" s="79"/>
      <c r="AB55" s="81">
        <v>2</v>
      </c>
      <c r="AC55" s="79"/>
      <c r="AD55" s="35"/>
    </row>
    <row r="56" spans="1:30">
      <c r="A56" s="47"/>
      <c r="B56" s="67"/>
      <c r="C56" s="57">
        <v>9</v>
      </c>
      <c r="D56" s="14" t="s">
        <v>313</v>
      </c>
      <c r="E56" s="26"/>
      <c r="F56" s="12" t="s">
        <v>180</v>
      </c>
      <c r="G56" s="10">
        <v>4</v>
      </c>
      <c r="H56" s="12">
        <v>4</v>
      </c>
      <c r="I56" s="10">
        <v>64</v>
      </c>
      <c r="J56" s="12">
        <v>8</v>
      </c>
      <c r="K56" s="12">
        <v>56</v>
      </c>
      <c r="L56" s="10" t="s">
        <v>140</v>
      </c>
      <c r="M56" s="10" t="s">
        <v>38</v>
      </c>
      <c r="N56" s="24" t="s">
        <v>39</v>
      </c>
      <c r="O56" s="12" t="s">
        <v>55</v>
      </c>
      <c r="P56" s="24"/>
      <c r="Q56" s="24"/>
      <c r="R56" s="24"/>
      <c r="S56" s="24"/>
      <c r="T56" s="79"/>
      <c r="U56" s="24"/>
      <c r="V56" s="81"/>
      <c r="W56" s="81">
        <v>4</v>
      </c>
      <c r="X56" s="81"/>
      <c r="Y56" s="79"/>
      <c r="Z56" s="81"/>
      <c r="AA56" s="79"/>
      <c r="AB56" s="81"/>
      <c r="AC56" s="79"/>
      <c r="AD56" s="35"/>
    </row>
    <row r="57" spans="1:30">
      <c r="A57" s="47"/>
      <c r="B57" s="67"/>
      <c r="C57" s="57">
        <v>10</v>
      </c>
      <c r="D57" s="14" t="s">
        <v>314</v>
      </c>
      <c r="E57" s="26"/>
      <c r="F57" s="12" t="s">
        <v>178</v>
      </c>
      <c r="G57" s="10">
        <v>2</v>
      </c>
      <c r="H57" s="12">
        <v>2</v>
      </c>
      <c r="I57" s="10">
        <v>32</v>
      </c>
      <c r="J57" s="10">
        <v>24</v>
      </c>
      <c r="K57" s="12">
        <v>8</v>
      </c>
      <c r="L57" s="10" t="s">
        <v>140</v>
      </c>
      <c r="M57" s="10" t="s">
        <v>38</v>
      </c>
      <c r="N57" s="24" t="s">
        <v>39</v>
      </c>
      <c r="O57" s="10" t="s">
        <v>40</v>
      </c>
      <c r="P57" s="24"/>
      <c r="Q57" s="24"/>
      <c r="R57" s="24"/>
      <c r="S57" s="24"/>
      <c r="T57" s="79"/>
      <c r="U57" s="24"/>
      <c r="V57" s="81"/>
      <c r="W57" s="92">
        <v>2</v>
      </c>
      <c r="X57" s="79"/>
      <c r="Y57" s="79"/>
      <c r="Z57" s="79"/>
      <c r="AA57" s="79"/>
      <c r="AB57" s="81"/>
      <c r="AC57" s="79"/>
      <c r="AD57" s="35"/>
    </row>
    <row r="58" spans="1:30">
      <c r="A58" s="47"/>
      <c r="B58" s="67"/>
      <c r="C58" s="57"/>
      <c r="D58" s="14" t="s">
        <v>184</v>
      </c>
      <c r="E58" s="26"/>
      <c r="F58" s="12"/>
      <c r="G58" s="10">
        <v>2</v>
      </c>
      <c r="H58" s="10">
        <v>2</v>
      </c>
      <c r="I58" s="10">
        <v>32</v>
      </c>
      <c r="J58" s="12"/>
      <c r="K58" s="12"/>
      <c r="L58" s="10"/>
      <c r="M58" s="10"/>
      <c r="N58" s="24"/>
      <c r="O58" s="12"/>
      <c r="P58" s="24"/>
      <c r="Q58" s="24"/>
      <c r="R58" s="24"/>
      <c r="S58" s="24"/>
      <c r="T58" s="79"/>
      <c r="U58" s="24"/>
      <c r="V58" s="81"/>
      <c r="W58" s="95"/>
      <c r="X58" s="81"/>
      <c r="Y58" s="79">
        <v>2</v>
      </c>
      <c r="Z58" s="81"/>
      <c r="AA58" s="79"/>
      <c r="AB58" s="81"/>
      <c r="AC58" s="79"/>
      <c r="AD58" s="35"/>
    </row>
    <row r="59" spans="1:30">
      <c r="A59" s="47"/>
      <c r="B59" s="67"/>
      <c r="C59" s="57"/>
      <c r="D59" s="14" t="s">
        <v>186</v>
      </c>
      <c r="E59" s="26"/>
      <c r="F59" s="12"/>
      <c r="G59" s="10">
        <v>2</v>
      </c>
      <c r="H59" s="10">
        <v>2</v>
      </c>
      <c r="I59" s="10">
        <v>32</v>
      </c>
      <c r="J59" s="12"/>
      <c r="K59" s="12"/>
      <c r="L59" s="10"/>
      <c r="M59" s="10"/>
      <c r="N59" s="24"/>
      <c r="O59" s="12"/>
      <c r="P59" s="24"/>
      <c r="Q59" s="24"/>
      <c r="R59" s="24"/>
      <c r="S59" s="24"/>
      <c r="T59" s="79"/>
      <c r="U59" s="24"/>
      <c r="V59" s="81"/>
      <c r="W59" s="95"/>
      <c r="X59" s="81"/>
      <c r="Y59" s="79">
        <v>2</v>
      </c>
      <c r="Z59" s="81"/>
      <c r="AA59" s="79"/>
      <c r="AB59" s="81"/>
      <c r="AC59" s="79"/>
      <c r="AD59" s="35"/>
    </row>
    <row r="60" spans="1:30">
      <c r="A60" s="47"/>
      <c r="B60" s="67"/>
      <c r="C60" s="57"/>
      <c r="D60" s="14" t="s">
        <v>192</v>
      </c>
      <c r="E60" s="26"/>
      <c r="F60" s="12"/>
      <c r="G60" s="10">
        <v>2</v>
      </c>
      <c r="H60" s="10">
        <v>2</v>
      </c>
      <c r="I60" s="10">
        <v>32</v>
      </c>
      <c r="J60" s="12"/>
      <c r="K60" s="12"/>
      <c r="L60" s="10"/>
      <c r="M60" s="10"/>
      <c r="N60" s="24"/>
      <c r="O60" s="12"/>
      <c r="P60" s="24"/>
      <c r="Q60" s="24"/>
      <c r="R60" s="24"/>
      <c r="S60" s="24"/>
      <c r="T60" s="79"/>
      <c r="U60" s="24"/>
      <c r="V60" s="81"/>
      <c r="W60" s="95"/>
      <c r="X60" s="81"/>
      <c r="Y60" s="79"/>
      <c r="Z60" s="81">
        <v>2</v>
      </c>
      <c r="AA60" s="79"/>
      <c r="AB60" s="81"/>
      <c r="AC60" s="79"/>
      <c r="AD60" s="35"/>
    </row>
    <row r="61" spans="1:30">
      <c r="A61" s="47"/>
      <c r="B61" s="67"/>
      <c r="C61" s="57"/>
      <c r="D61" s="14" t="s">
        <v>194</v>
      </c>
      <c r="E61" s="26"/>
      <c r="F61" s="12"/>
      <c r="G61" s="10">
        <v>2</v>
      </c>
      <c r="H61" s="10">
        <v>2</v>
      </c>
      <c r="I61" s="10">
        <v>32</v>
      </c>
      <c r="J61" s="12"/>
      <c r="K61" s="12"/>
      <c r="L61" s="10"/>
      <c r="M61" s="10"/>
      <c r="N61" s="24"/>
      <c r="O61" s="12"/>
      <c r="P61" s="24"/>
      <c r="Q61" s="24"/>
      <c r="R61" s="24"/>
      <c r="S61" s="24"/>
      <c r="T61" s="79"/>
      <c r="U61" s="24"/>
      <c r="V61" s="81"/>
      <c r="W61" s="95"/>
      <c r="X61" s="81"/>
      <c r="Y61" s="79"/>
      <c r="Z61" s="81">
        <v>2</v>
      </c>
      <c r="AA61" s="79"/>
      <c r="AB61" s="81"/>
      <c r="AC61" s="79"/>
      <c r="AD61" s="35"/>
    </row>
    <row r="62" spans="1:30">
      <c r="A62" s="47"/>
      <c r="B62" s="67"/>
      <c r="C62" s="57"/>
      <c r="D62" s="14" t="s">
        <v>196</v>
      </c>
      <c r="E62" s="26"/>
      <c r="F62" s="12"/>
      <c r="G62" s="10">
        <v>2</v>
      </c>
      <c r="H62" s="10">
        <v>2</v>
      </c>
      <c r="I62" s="10">
        <v>32</v>
      </c>
      <c r="J62" s="12"/>
      <c r="K62" s="12"/>
      <c r="L62" s="10"/>
      <c r="M62" s="10"/>
      <c r="N62" s="24"/>
      <c r="O62" s="12"/>
      <c r="P62" s="24"/>
      <c r="Q62" s="24"/>
      <c r="R62" s="24"/>
      <c r="S62" s="24"/>
      <c r="T62" s="79"/>
      <c r="U62" s="24"/>
      <c r="V62" s="81"/>
      <c r="W62" s="95"/>
      <c r="X62" s="81"/>
      <c r="Y62" s="79"/>
      <c r="Z62" s="81">
        <v>2</v>
      </c>
      <c r="AA62" s="79"/>
      <c r="AB62" s="81"/>
      <c r="AC62" s="79"/>
      <c r="AD62" s="35"/>
    </row>
    <row r="63" spans="1:30">
      <c r="A63" s="47"/>
      <c r="B63" s="61" t="s">
        <v>200</v>
      </c>
      <c r="C63" s="62"/>
      <c r="D63" s="62"/>
      <c r="E63" s="62"/>
      <c r="F63" s="64"/>
      <c r="G63" s="59">
        <f t="shared" ref="G63:K63" si="12">SUM(G49:G62)</f>
        <v>39.5</v>
      </c>
      <c r="H63" s="73"/>
      <c r="I63" s="59">
        <f t="shared" si="12"/>
        <v>600</v>
      </c>
      <c r="J63" s="59">
        <f t="shared" si="12"/>
        <v>126</v>
      </c>
      <c r="K63" s="59">
        <f t="shared" si="12"/>
        <v>314</v>
      </c>
      <c r="L63" s="83"/>
      <c r="M63" s="83"/>
      <c r="N63" s="84"/>
      <c r="O63" s="73"/>
      <c r="P63" s="84"/>
      <c r="Q63" s="84"/>
      <c r="R63" s="84"/>
      <c r="S63" s="84"/>
      <c r="T63" s="91"/>
      <c r="U63" s="84"/>
      <c r="V63" s="82">
        <f t="shared" ref="V63:Z63" si="13">SUM(V49:V62)</f>
        <v>12</v>
      </c>
      <c r="W63" s="82">
        <f t="shared" si="13"/>
        <v>6</v>
      </c>
      <c r="X63" s="91"/>
      <c r="Y63" s="82">
        <f t="shared" si="13"/>
        <v>11.5</v>
      </c>
      <c r="Z63" s="82">
        <f t="shared" si="13"/>
        <v>8</v>
      </c>
      <c r="AA63" s="91"/>
      <c r="AB63" s="82">
        <f>SUM(AB49:AB62)</f>
        <v>2</v>
      </c>
      <c r="AC63" s="91"/>
      <c r="AD63" s="35"/>
    </row>
    <row r="64" ht="20.25" spans="1:30">
      <c r="A64" s="47"/>
      <c r="B64" s="74" t="s">
        <v>201</v>
      </c>
      <c r="C64" s="75"/>
      <c r="D64" s="57" t="s">
        <v>202</v>
      </c>
      <c r="E64" s="76"/>
      <c r="F64" s="57" t="s">
        <v>5</v>
      </c>
      <c r="G64" s="57" t="s">
        <v>203</v>
      </c>
      <c r="H64" s="57"/>
      <c r="I64" s="57"/>
      <c r="J64" s="57"/>
      <c r="K64" s="57"/>
      <c r="L64" s="57" t="s">
        <v>8</v>
      </c>
      <c r="M64" s="57"/>
      <c r="N64" s="57" t="s">
        <v>10</v>
      </c>
      <c r="O64" s="57"/>
      <c r="P64" s="57" t="s">
        <v>204</v>
      </c>
      <c r="Q64" s="57" t="s">
        <v>205</v>
      </c>
      <c r="R64" s="57" t="s">
        <v>206</v>
      </c>
      <c r="S64" s="57" t="s">
        <v>207</v>
      </c>
      <c r="T64" s="57" t="s">
        <v>208</v>
      </c>
      <c r="U64" s="57" t="s">
        <v>14</v>
      </c>
      <c r="V64" s="57" t="s">
        <v>15</v>
      </c>
      <c r="W64" s="88" t="s">
        <v>16</v>
      </c>
      <c r="X64" s="79"/>
      <c r="Y64" s="79"/>
      <c r="Z64" s="79"/>
      <c r="AA64" s="79"/>
      <c r="AB64" s="79"/>
      <c r="AC64" s="79"/>
      <c r="AD64" s="35"/>
    </row>
    <row r="65" s="34" customFormat="1" ht="21" customHeight="1" spans="1:30">
      <c r="A65" s="47"/>
      <c r="B65" s="100"/>
      <c r="C65" s="75">
        <v>1</v>
      </c>
      <c r="D65" s="18" t="s">
        <v>315</v>
      </c>
      <c r="E65" s="18"/>
      <c r="F65" s="18" t="s">
        <v>316</v>
      </c>
      <c r="G65" s="101" t="s">
        <v>317</v>
      </c>
      <c r="H65" s="101"/>
      <c r="I65" s="101"/>
      <c r="J65" s="101"/>
      <c r="K65" s="101"/>
      <c r="L65" s="11">
        <v>1</v>
      </c>
      <c r="M65" s="23"/>
      <c r="N65" s="11">
        <v>40</v>
      </c>
      <c r="O65" s="23"/>
      <c r="P65" s="57" t="s">
        <v>79</v>
      </c>
      <c r="Q65" s="12" t="s">
        <v>211</v>
      </c>
      <c r="R65" s="148">
        <v>2</v>
      </c>
      <c r="S65" s="148"/>
      <c r="T65" s="148">
        <v>6</v>
      </c>
      <c r="U65" s="10" t="s">
        <v>38</v>
      </c>
      <c r="V65" s="12" t="s">
        <v>54</v>
      </c>
      <c r="W65" s="14" t="s">
        <v>318</v>
      </c>
      <c r="X65" s="79"/>
      <c r="Y65" s="79"/>
      <c r="Z65" s="79"/>
      <c r="AA65" s="79"/>
      <c r="AB65" s="79"/>
      <c r="AC65" s="79"/>
      <c r="AD65" s="35"/>
    </row>
    <row r="66" s="34" customFormat="1" ht="21" customHeight="1" spans="1:30">
      <c r="A66" s="47"/>
      <c r="B66" s="100"/>
      <c r="C66" s="75">
        <v>2</v>
      </c>
      <c r="D66" s="19" t="s">
        <v>319</v>
      </c>
      <c r="E66" s="27"/>
      <c r="F66" s="18" t="s">
        <v>320</v>
      </c>
      <c r="G66" s="102" t="s">
        <v>321</v>
      </c>
      <c r="H66" s="103"/>
      <c r="I66" s="103"/>
      <c r="J66" s="103"/>
      <c r="K66" s="129"/>
      <c r="L66" s="11">
        <v>1</v>
      </c>
      <c r="M66" s="23"/>
      <c r="N66" s="11">
        <v>40</v>
      </c>
      <c r="O66" s="23"/>
      <c r="P66" s="57" t="s">
        <v>79</v>
      </c>
      <c r="Q66" s="12" t="s">
        <v>211</v>
      </c>
      <c r="R66" s="148">
        <v>2</v>
      </c>
      <c r="S66" s="148"/>
      <c r="T66" s="148">
        <v>9</v>
      </c>
      <c r="U66" s="10" t="s">
        <v>38</v>
      </c>
      <c r="V66" s="12" t="s">
        <v>54</v>
      </c>
      <c r="W66" s="14" t="s">
        <v>318</v>
      </c>
      <c r="X66" s="79"/>
      <c r="Y66" s="79"/>
      <c r="Z66" s="79"/>
      <c r="AA66" s="79"/>
      <c r="AB66" s="79"/>
      <c r="AC66" s="79"/>
      <c r="AD66" s="35"/>
    </row>
    <row r="67" spans="1:30">
      <c r="A67" s="47"/>
      <c r="B67" s="100"/>
      <c r="C67" s="75">
        <v>3</v>
      </c>
      <c r="D67" s="18" t="s">
        <v>322</v>
      </c>
      <c r="E67" s="18"/>
      <c r="F67" s="18" t="s">
        <v>323</v>
      </c>
      <c r="G67" s="104" t="s">
        <v>324</v>
      </c>
      <c r="H67" s="104"/>
      <c r="I67" s="104"/>
      <c r="J67" s="104"/>
      <c r="K67" s="104"/>
      <c r="L67" s="11">
        <v>1</v>
      </c>
      <c r="M67" s="23"/>
      <c r="N67" s="11">
        <v>40</v>
      </c>
      <c r="O67" s="23"/>
      <c r="P67" s="57" t="s">
        <v>79</v>
      </c>
      <c r="Q67" s="12" t="s">
        <v>211</v>
      </c>
      <c r="R67" s="148">
        <v>2</v>
      </c>
      <c r="S67" s="148"/>
      <c r="T67" s="148">
        <v>3</v>
      </c>
      <c r="U67" s="10" t="s">
        <v>38</v>
      </c>
      <c r="V67" s="12" t="s">
        <v>54</v>
      </c>
      <c r="W67" s="14" t="s">
        <v>318</v>
      </c>
      <c r="X67" s="79"/>
      <c r="Y67" s="79"/>
      <c r="Z67" s="79"/>
      <c r="AA67" s="79"/>
      <c r="AB67" s="79"/>
      <c r="AC67" s="79"/>
      <c r="AD67" s="35"/>
    </row>
    <row r="68" spans="1:30">
      <c r="A68" s="47"/>
      <c r="B68" s="100"/>
      <c r="C68" s="75">
        <v>4</v>
      </c>
      <c r="D68" s="105" t="s">
        <v>325</v>
      </c>
      <c r="E68" s="105"/>
      <c r="F68" s="18" t="s">
        <v>326</v>
      </c>
      <c r="G68" s="106" t="s">
        <v>218</v>
      </c>
      <c r="H68" s="106"/>
      <c r="I68" s="106"/>
      <c r="J68" s="106"/>
      <c r="K68" s="106"/>
      <c r="L68" s="130">
        <v>1</v>
      </c>
      <c r="M68" s="131"/>
      <c r="N68" s="130">
        <v>40</v>
      </c>
      <c r="O68" s="131"/>
      <c r="P68" s="81" t="s">
        <v>79</v>
      </c>
      <c r="Q68" s="12" t="s">
        <v>211</v>
      </c>
      <c r="R68" s="149">
        <v>2</v>
      </c>
      <c r="S68" s="149"/>
      <c r="T68" s="149">
        <v>3</v>
      </c>
      <c r="U68" s="150" t="s">
        <v>38</v>
      </c>
      <c r="V68" s="12" t="s">
        <v>54</v>
      </c>
      <c r="W68" s="14" t="s">
        <v>318</v>
      </c>
      <c r="X68" s="79"/>
      <c r="Y68" s="79"/>
      <c r="Z68" s="79"/>
      <c r="AA68" s="79"/>
      <c r="AB68" s="79"/>
      <c r="AC68" s="79"/>
      <c r="AD68" s="35"/>
    </row>
    <row r="69" s="34" customFormat="1" spans="1:30">
      <c r="A69" s="47"/>
      <c r="B69" s="100"/>
      <c r="C69" s="75">
        <v>5</v>
      </c>
      <c r="D69" s="107" t="s">
        <v>327</v>
      </c>
      <c r="E69" s="108"/>
      <c r="F69" s="18" t="s">
        <v>328</v>
      </c>
      <c r="G69" s="109" t="s">
        <v>224</v>
      </c>
      <c r="H69" s="110"/>
      <c r="I69" s="110"/>
      <c r="J69" s="110"/>
      <c r="K69" s="132"/>
      <c r="L69" s="130">
        <v>1</v>
      </c>
      <c r="M69" s="131"/>
      <c r="N69" s="130">
        <v>40</v>
      </c>
      <c r="O69" s="131"/>
      <c r="P69" s="81" t="s">
        <v>79</v>
      </c>
      <c r="Q69" s="12" t="s">
        <v>211</v>
      </c>
      <c r="R69" s="149">
        <v>2</v>
      </c>
      <c r="S69" s="149"/>
      <c r="T69" s="149">
        <v>6</v>
      </c>
      <c r="U69" s="150" t="s">
        <v>38</v>
      </c>
      <c r="V69" s="12" t="s">
        <v>54</v>
      </c>
      <c r="W69" s="14" t="s">
        <v>318</v>
      </c>
      <c r="X69" s="79"/>
      <c r="Y69" s="79"/>
      <c r="Z69" s="79"/>
      <c r="AA69" s="79"/>
      <c r="AB69" s="79"/>
      <c r="AC69" s="79"/>
      <c r="AD69" s="35"/>
    </row>
    <row r="70" s="34" customFormat="1" spans="1:30">
      <c r="A70" s="47"/>
      <c r="B70" s="100"/>
      <c r="C70" s="75">
        <v>6</v>
      </c>
      <c r="D70" s="107" t="s">
        <v>329</v>
      </c>
      <c r="E70" s="108"/>
      <c r="F70" s="18" t="s">
        <v>228</v>
      </c>
      <c r="G70" s="92" t="s">
        <v>330</v>
      </c>
      <c r="H70" s="111"/>
      <c r="I70" s="111"/>
      <c r="J70" s="111"/>
      <c r="K70" s="133"/>
      <c r="L70" s="130">
        <v>1</v>
      </c>
      <c r="M70" s="131"/>
      <c r="N70" s="130">
        <v>40</v>
      </c>
      <c r="O70" s="131"/>
      <c r="P70" s="57" t="s">
        <v>79</v>
      </c>
      <c r="Q70" s="12" t="s">
        <v>211</v>
      </c>
      <c r="R70" s="149">
        <v>2</v>
      </c>
      <c r="S70" s="149"/>
      <c r="T70" s="149">
        <v>9</v>
      </c>
      <c r="U70" s="150" t="s">
        <v>38</v>
      </c>
      <c r="V70" s="12" t="s">
        <v>54</v>
      </c>
      <c r="W70" s="14" t="s">
        <v>318</v>
      </c>
      <c r="X70" s="79"/>
      <c r="Y70" s="79"/>
      <c r="Z70" s="79"/>
      <c r="AA70" s="79"/>
      <c r="AB70" s="79"/>
      <c r="AC70" s="79"/>
      <c r="AD70" s="35"/>
    </row>
    <row r="71" s="34" customFormat="1" spans="1:30">
      <c r="A71" s="47"/>
      <c r="B71" s="100"/>
      <c r="C71" s="75">
        <v>7</v>
      </c>
      <c r="D71" s="107" t="s">
        <v>331</v>
      </c>
      <c r="E71" s="108"/>
      <c r="F71" s="18" t="s">
        <v>231</v>
      </c>
      <c r="G71" s="107" t="s">
        <v>226</v>
      </c>
      <c r="H71" s="112"/>
      <c r="I71" s="112"/>
      <c r="J71" s="112"/>
      <c r="K71" s="108"/>
      <c r="L71" s="130">
        <v>1</v>
      </c>
      <c r="M71" s="131"/>
      <c r="N71" s="130">
        <v>40</v>
      </c>
      <c r="O71" s="131"/>
      <c r="P71" s="81" t="s">
        <v>79</v>
      </c>
      <c r="Q71" s="12" t="s">
        <v>211</v>
      </c>
      <c r="R71" s="149">
        <v>2</v>
      </c>
      <c r="S71" s="149"/>
      <c r="T71" s="149">
        <v>9</v>
      </c>
      <c r="U71" s="150" t="s">
        <v>38</v>
      </c>
      <c r="V71" s="12" t="s">
        <v>54</v>
      </c>
      <c r="W71" s="14" t="s">
        <v>318</v>
      </c>
      <c r="X71" s="79"/>
      <c r="Y71" s="79"/>
      <c r="Z71" s="79"/>
      <c r="AA71" s="79"/>
      <c r="AB71" s="79"/>
      <c r="AC71" s="79"/>
      <c r="AD71" s="35"/>
    </row>
    <row r="72" spans="1:30">
      <c r="A72" s="47"/>
      <c r="B72" s="100"/>
      <c r="C72" s="75">
        <v>8</v>
      </c>
      <c r="D72" s="113" t="s">
        <v>332</v>
      </c>
      <c r="E72" s="114"/>
      <c r="F72" s="18" t="s">
        <v>228</v>
      </c>
      <c r="G72" s="109" t="s">
        <v>229</v>
      </c>
      <c r="H72" s="110"/>
      <c r="I72" s="110"/>
      <c r="J72" s="110"/>
      <c r="K72" s="132"/>
      <c r="L72" s="130">
        <v>1</v>
      </c>
      <c r="M72" s="131"/>
      <c r="N72" s="130">
        <v>40</v>
      </c>
      <c r="O72" s="131"/>
      <c r="P72" s="81" t="s">
        <v>79</v>
      </c>
      <c r="Q72" s="12" t="s">
        <v>211</v>
      </c>
      <c r="R72" s="149">
        <v>2</v>
      </c>
      <c r="S72" s="149"/>
      <c r="T72" s="149">
        <v>9</v>
      </c>
      <c r="U72" s="150" t="s">
        <v>38</v>
      </c>
      <c r="V72" s="12" t="s">
        <v>54</v>
      </c>
      <c r="W72" s="14" t="s">
        <v>318</v>
      </c>
      <c r="X72" s="79"/>
      <c r="Y72" s="79"/>
      <c r="Z72" s="79"/>
      <c r="AA72" s="79"/>
      <c r="AB72" s="79"/>
      <c r="AC72" s="79"/>
      <c r="AD72" s="35"/>
    </row>
    <row r="73" s="35" customFormat="1" ht="20.25" spans="1:29">
      <c r="A73" s="47"/>
      <c r="B73" s="100"/>
      <c r="C73" s="75">
        <v>9</v>
      </c>
      <c r="D73" s="22" t="s">
        <v>230</v>
      </c>
      <c r="E73" s="29"/>
      <c r="F73" s="18" t="s">
        <v>231</v>
      </c>
      <c r="G73" s="115" t="s">
        <v>232</v>
      </c>
      <c r="H73" s="116"/>
      <c r="I73" s="116"/>
      <c r="J73" s="116"/>
      <c r="K73" s="134"/>
      <c r="L73" s="135">
        <v>4</v>
      </c>
      <c r="M73" s="136"/>
      <c r="N73" s="135">
        <v>180</v>
      </c>
      <c r="O73" s="136"/>
      <c r="P73" s="137" t="s">
        <v>79</v>
      </c>
      <c r="Q73" s="151" t="s">
        <v>333</v>
      </c>
      <c r="R73" s="152">
        <v>8</v>
      </c>
      <c r="S73" s="152"/>
      <c r="T73" s="152">
        <v>14</v>
      </c>
      <c r="U73" s="153" t="s">
        <v>38</v>
      </c>
      <c r="V73" s="12" t="s">
        <v>54</v>
      </c>
      <c r="W73" s="14" t="s">
        <v>318</v>
      </c>
      <c r="X73" s="79"/>
      <c r="Y73" s="79"/>
      <c r="Z73" s="79"/>
      <c r="AA73" s="79"/>
      <c r="AB73" s="79"/>
      <c r="AC73" s="79"/>
    </row>
    <row r="74" ht="14" customHeight="1" spans="1:30">
      <c r="A74" s="47"/>
      <c r="B74" s="74"/>
      <c r="C74" s="75">
        <v>10</v>
      </c>
      <c r="D74" s="18" t="s">
        <v>233</v>
      </c>
      <c r="E74" s="30"/>
      <c r="F74" s="18" t="s">
        <v>234</v>
      </c>
      <c r="G74" s="117" t="s">
        <v>235</v>
      </c>
      <c r="H74" s="117"/>
      <c r="I74" s="117"/>
      <c r="J74" s="117"/>
      <c r="K74" s="117"/>
      <c r="L74" s="11">
        <v>5</v>
      </c>
      <c r="M74" s="23"/>
      <c r="N74" s="138">
        <v>160</v>
      </c>
      <c r="O74" s="139"/>
      <c r="P74" s="57" t="s">
        <v>79</v>
      </c>
      <c r="Q74" s="10" t="s">
        <v>236</v>
      </c>
      <c r="R74" s="80">
        <v>8</v>
      </c>
      <c r="S74" s="148"/>
      <c r="T74" s="148">
        <v>14</v>
      </c>
      <c r="U74" s="10" t="s">
        <v>38</v>
      </c>
      <c r="V74" s="12" t="s">
        <v>39</v>
      </c>
      <c r="W74" s="14" t="s">
        <v>39</v>
      </c>
      <c r="X74" s="79"/>
      <c r="Y74" s="79"/>
      <c r="Z74" s="79"/>
      <c r="AA74" s="79"/>
      <c r="AB74" s="79"/>
      <c r="AC74" s="79"/>
      <c r="AD74" s="35"/>
    </row>
    <row r="75" spans="1:30">
      <c r="A75" s="47"/>
      <c r="B75" s="118" t="s">
        <v>238</v>
      </c>
      <c r="C75" s="118"/>
      <c r="D75" s="118"/>
      <c r="E75" s="119"/>
      <c r="F75" s="118"/>
      <c r="G75" s="118"/>
      <c r="H75" s="118"/>
      <c r="I75" s="118"/>
      <c r="J75" s="118"/>
      <c r="K75" s="118"/>
      <c r="L75" s="61">
        <f>SUM(L65:M74)</f>
        <v>17</v>
      </c>
      <c r="M75" s="64"/>
      <c r="N75" s="61">
        <f>SUM(N65:O74)</f>
        <v>660</v>
      </c>
      <c r="O75" s="64"/>
      <c r="P75" s="59" t="s">
        <v>76</v>
      </c>
      <c r="Q75" s="59" t="s">
        <v>76</v>
      </c>
      <c r="R75" s="59" t="s">
        <v>76</v>
      </c>
      <c r="S75" s="59" t="s">
        <v>76</v>
      </c>
      <c r="T75" s="59" t="s">
        <v>76</v>
      </c>
      <c r="U75" s="59" t="s">
        <v>76</v>
      </c>
      <c r="V75" s="59" t="s">
        <v>76</v>
      </c>
      <c r="W75" s="61" t="s">
        <v>76</v>
      </c>
      <c r="X75" s="91"/>
      <c r="Y75" s="91"/>
      <c r="Z75" s="91"/>
      <c r="AA75" s="91"/>
      <c r="AB75" s="91"/>
      <c r="AC75" s="91"/>
      <c r="AD75" s="35"/>
    </row>
    <row r="76" s="34" customFormat="1" spans="1:30">
      <c r="A76" s="47"/>
      <c r="B76" s="67" t="s">
        <v>334</v>
      </c>
      <c r="C76" s="75">
        <v>5</v>
      </c>
      <c r="D76" s="51" t="s">
        <v>240</v>
      </c>
      <c r="E76" s="31" t="s">
        <v>241</v>
      </c>
      <c r="F76" s="12" t="s">
        <v>242</v>
      </c>
      <c r="G76" s="10">
        <v>2</v>
      </c>
      <c r="H76" s="10">
        <v>2</v>
      </c>
      <c r="I76" s="10">
        <v>32</v>
      </c>
      <c r="J76" s="12">
        <v>16</v>
      </c>
      <c r="K76" s="12">
        <v>16</v>
      </c>
      <c r="L76" s="10" t="s">
        <v>140</v>
      </c>
      <c r="M76" s="50" t="s">
        <v>243</v>
      </c>
      <c r="N76" s="13" t="s">
        <v>335</v>
      </c>
      <c r="O76" s="25"/>
      <c r="P76" s="57"/>
      <c r="Q76" s="79"/>
      <c r="R76" s="79"/>
      <c r="S76" s="79"/>
      <c r="T76" s="12"/>
      <c r="U76" s="12"/>
      <c r="V76" s="12"/>
      <c r="W76" s="14"/>
      <c r="X76" s="79"/>
      <c r="Y76" s="81" t="s">
        <v>68</v>
      </c>
      <c r="Z76" s="12"/>
      <c r="AA76" s="12"/>
      <c r="AB76" s="12"/>
      <c r="AC76" s="79"/>
      <c r="AD76" s="35"/>
    </row>
    <row r="77" s="34" customFormat="1" spans="1:30">
      <c r="A77" s="47"/>
      <c r="B77" s="67"/>
      <c r="C77" s="75">
        <v>6</v>
      </c>
      <c r="D77" s="51"/>
      <c r="E77" s="32" t="s">
        <v>245</v>
      </c>
      <c r="F77" s="12" t="s">
        <v>246</v>
      </c>
      <c r="G77" s="10">
        <v>2</v>
      </c>
      <c r="H77" s="10">
        <v>2</v>
      </c>
      <c r="I77" s="10">
        <v>32</v>
      </c>
      <c r="J77" s="12">
        <v>16</v>
      </c>
      <c r="K77" s="12">
        <v>16</v>
      </c>
      <c r="L77" s="10" t="s">
        <v>140</v>
      </c>
      <c r="M77" s="51"/>
      <c r="N77" s="140"/>
      <c r="O77" s="141"/>
      <c r="P77" s="57"/>
      <c r="Q77" s="79"/>
      <c r="R77" s="79"/>
      <c r="S77" s="79"/>
      <c r="T77" s="12"/>
      <c r="U77" s="12"/>
      <c r="V77" s="79"/>
      <c r="W77" s="79"/>
      <c r="X77" s="79"/>
      <c r="Y77" s="57"/>
      <c r="Z77" s="81" t="s">
        <v>68</v>
      </c>
      <c r="AA77" s="79"/>
      <c r="AB77" s="81"/>
      <c r="AC77" s="79"/>
      <c r="AD77" s="35"/>
    </row>
    <row r="78" s="34" customFormat="1" spans="1:30">
      <c r="A78" s="47"/>
      <c r="B78" s="67"/>
      <c r="C78" s="75">
        <v>7</v>
      </c>
      <c r="D78" s="51"/>
      <c r="E78" s="12" t="s">
        <v>247</v>
      </c>
      <c r="F78" s="12" t="s">
        <v>248</v>
      </c>
      <c r="G78" s="10">
        <v>2</v>
      </c>
      <c r="H78" s="10">
        <v>2</v>
      </c>
      <c r="I78" s="10">
        <v>32</v>
      </c>
      <c r="J78" s="12">
        <v>16</v>
      </c>
      <c r="K78" s="12">
        <v>16</v>
      </c>
      <c r="L78" s="10" t="s">
        <v>140</v>
      </c>
      <c r="M78" s="51"/>
      <c r="N78" s="140"/>
      <c r="O78" s="141"/>
      <c r="P78" s="57"/>
      <c r="Q78" s="79"/>
      <c r="R78" s="79"/>
      <c r="S78" s="79"/>
      <c r="T78" s="12"/>
      <c r="U78" s="12"/>
      <c r="V78" s="79"/>
      <c r="W78" s="79"/>
      <c r="X78" s="79"/>
      <c r="Y78" s="57"/>
      <c r="Z78" s="81" t="s">
        <v>68</v>
      </c>
      <c r="AA78" s="79"/>
      <c r="AB78" s="81"/>
      <c r="AC78" s="79"/>
      <c r="AD78" s="35"/>
    </row>
    <row r="79" s="34" customFormat="1" ht="13" customHeight="1" spans="1:30">
      <c r="A79" s="47"/>
      <c r="B79" s="67"/>
      <c r="C79" s="75">
        <v>8</v>
      </c>
      <c r="D79" s="51"/>
      <c r="E79" s="12" t="s">
        <v>249</v>
      </c>
      <c r="F79" s="12" t="s">
        <v>250</v>
      </c>
      <c r="G79" s="10">
        <v>2</v>
      </c>
      <c r="H79" s="10">
        <v>2</v>
      </c>
      <c r="I79" s="10">
        <v>32</v>
      </c>
      <c r="J79" s="12">
        <v>16</v>
      </c>
      <c r="K79" s="12">
        <v>16</v>
      </c>
      <c r="L79" s="10" t="s">
        <v>140</v>
      </c>
      <c r="M79" s="51"/>
      <c r="N79" s="140"/>
      <c r="O79" s="141"/>
      <c r="P79" s="57"/>
      <c r="Q79" s="79"/>
      <c r="R79" s="79"/>
      <c r="S79" s="79"/>
      <c r="T79" s="12"/>
      <c r="U79" s="12"/>
      <c r="V79" s="12"/>
      <c r="W79" s="14"/>
      <c r="X79" s="79"/>
      <c r="Y79" s="81" t="s">
        <v>68</v>
      </c>
      <c r="Z79" s="81"/>
      <c r="AA79" s="79"/>
      <c r="AB79" s="12"/>
      <c r="AC79" s="79"/>
      <c r="AD79" s="35"/>
    </row>
    <row r="80" s="34" customFormat="1" spans="1:30">
      <c r="A80" s="47"/>
      <c r="B80" s="67"/>
      <c r="C80" s="75">
        <v>9</v>
      </c>
      <c r="D80" s="51"/>
      <c r="E80" s="12" t="s">
        <v>251</v>
      </c>
      <c r="F80" s="12" t="s">
        <v>252</v>
      </c>
      <c r="G80" s="10">
        <v>2</v>
      </c>
      <c r="H80" s="10">
        <v>2</v>
      </c>
      <c r="I80" s="10">
        <v>32</v>
      </c>
      <c r="J80" s="12">
        <v>16</v>
      </c>
      <c r="K80" s="12">
        <v>16</v>
      </c>
      <c r="L80" s="10" t="s">
        <v>140</v>
      </c>
      <c r="M80" s="51"/>
      <c r="N80" s="140"/>
      <c r="O80" s="141"/>
      <c r="P80" s="57"/>
      <c r="Q80" s="79"/>
      <c r="R80" s="79"/>
      <c r="S80" s="79"/>
      <c r="T80" s="12"/>
      <c r="U80" s="12"/>
      <c r="V80" s="79"/>
      <c r="W80" s="79"/>
      <c r="X80" s="79"/>
      <c r="Y80" s="81" t="s">
        <v>68</v>
      </c>
      <c r="Z80" s="81"/>
      <c r="AA80" s="79"/>
      <c r="AB80" s="12"/>
      <c r="AC80" s="79"/>
      <c r="AD80" s="35"/>
    </row>
    <row r="81" s="34" customFormat="1" spans="1:30">
      <c r="A81" s="47"/>
      <c r="B81" s="67"/>
      <c r="C81" s="75">
        <v>10</v>
      </c>
      <c r="D81" s="51"/>
      <c r="E81" s="12" t="s">
        <v>253</v>
      </c>
      <c r="F81" s="12" t="s">
        <v>254</v>
      </c>
      <c r="G81" s="10">
        <v>2</v>
      </c>
      <c r="H81" s="10">
        <v>2</v>
      </c>
      <c r="I81" s="10">
        <v>32</v>
      </c>
      <c r="J81" s="12">
        <v>16</v>
      </c>
      <c r="K81" s="12">
        <v>16</v>
      </c>
      <c r="L81" s="10" t="s">
        <v>140</v>
      </c>
      <c r="M81" s="51"/>
      <c r="N81" s="140"/>
      <c r="O81" s="141"/>
      <c r="P81" s="57"/>
      <c r="Q81" s="79"/>
      <c r="R81" s="79"/>
      <c r="S81" s="79"/>
      <c r="T81" s="12"/>
      <c r="U81" s="12"/>
      <c r="V81" s="79"/>
      <c r="W81" s="79"/>
      <c r="X81" s="79"/>
      <c r="Y81" s="57"/>
      <c r="Z81" s="79"/>
      <c r="AA81" s="12"/>
      <c r="AB81" s="81" t="s">
        <v>68</v>
      </c>
      <c r="AC81" s="79"/>
      <c r="AD81" s="35"/>
    </row>
    <row r="82" s="34" customFormat="1" customHeight="1" spans="1:30">
      <c r="A82" s="47"/>
      <c r="B82" s="67"/>
      <c r="C82" s="75">
        <v>11</v>
      </c>
      <c r="D82" s="51"/>
      <c r="E82" s="12" t="s">
        <v>255</v>
      </c>
      <c r="F82" s="12" t="s">
        <v>256</v>
      </c>
      <c r="G82" s="10">
        <v>2</v>
      </c>
      <c r="H82" s="10">
        <v>2</v>
      </c>
      <c r="I82" s="10">
        <v>32</v>
      </c>
      <c r="J82" s="12">
        <v>16</v>
      </c>
      <c r="K82" s="12">
        <v>16</v>
      </c>
      <c r="L82" s="10" t="s">
        <v>140</v>
      </c>
      <c r="M82" s="51"/>
      <c r="N82" s="140"/>
      <c r="O82" s="141"/>
      <c r="P82" s="12"/>
      <c r="Q82" s="12"/>
      <c r="R82" s="12"/>
      <c r="S82" s="12"/>
      <c r="T82" s="12"/>
      <c r="U82" s="12"/>
      <c r="V82" s="12"/>
      <c r="W82" s="14"/>
      <c r="X82" s="79"/>
      <c r="Y82" s="79"/>
      <c r="Z82" s="57"/>
      <c r="AA82" s="79"/>
      <c r="AB82" s="81" t="s">
        <v>68</v>
      </c>
      <c r="AC82" s="79"/>
      <c r="AD82" s="35"/>
    </row>
    <row r="83" s="34" customFormat="1" customHeight="1" spans="1:30">
      <c r="A83" s="47"/>
      <c r="B83" s="67"/>
      <c r="C83" s="75"/>
      <c r="D83" s="51"/>
      <c r="E83" s="12" t="s">
        <v>257</v>
      </c>
      <c r="F83" s="12"/>
      <c r="G83" s="10"/>
      <c r="H83" s="10"/>
      <c r="I83" s="10"/>
      <c r="J83" s="12"/>
      <c r="K83" s="12"/>
      <c r="L83" s="10"/>
      <c r="M83" s="51"/>
      <c r="N83" s="140"/>
      <c r="O83" s="141"/>
      <c r="P83" s="12"/>
      <c r="Q83" s="12"/>
      <c r="R83" s="12"/>
      <c r="S83" s="12"/>
      <c r="T83" s="12"/>
      <c r="U83" s="12"/>
      <c r="V83" s="12"/>
      <c r="W83" s="14"/>
      <c r="X83" s="79"/>
      <c r="Y83" s="79"/>
      <c r="Z83" s="57"/>
      <c r="AA83" s="79"/>
      <c r="AB83" s="81" t="s">
        <v>68</v>
      </c>
      <c r="AC83" s="79"/>
      <c r="AD83" s="35"/>
    </row>
    <row r="84" s="34" customFormat="1" customHeight="1" spans="1:30">
      <c r="A84" s="47"/>
      <c r="B84" s="67"/>
      <c r="C84" s="75">
        <v>12</v>
      </c>
      <c r="D84" s="49"/>
      <c r="E84" s="12" t="s">
        <v>258</v>
      </c>
      <c r="F84" s="12" t="s">
        <v>259</v>
      </c>
      <c r="G84" s="10">
        <v>2</v>
      </c>
      <c r="H84" s="10">
        <v>2</v>
      </c>
      <c r="I84" s="10">
        <v>32</v>
      </c>
      <c r="J84" s="12">
        <v>16</v>
      </c>
      <c r="K84" s="12">
        <v>16</v>
      </c>
      <c r="L84" s="10" t="s">
        <v>140</v>
      </c>
      <c r="M84" s="51"/>
      <c r="N84" s="140"/>
      <c r="O84" s="141"/>
      <c r="P84" s="12"/>
      <c r="Q84" s="12"/>
      <c r="R84" s="12"/>
      <c r="S84" s="12"/>
      <c r="T84" s="12"/>
      <c r="U84" s="12"/>
      <c r="V84" s="12"/>
      <c r="W84" s="14"/>
      <c r="X84" s="79"/>
      <c r="Y84" s="79"/>
      <c r="Z84" s="57" t="s">
        <v>68</v>
      </c>
      <c r="AA84" s="79"/>
      <c r="AB84" s="81" t="s">
        <v>56</v>
      </c>
      <c r="AC84" s="79"/>
      <c r="AD84" s="35"/>
    </row>
    <row r="85" s="35" customFormat="1" customHeight="1" spans="1:29">
      <c r="A85" s="52"/>
      <c r="B85" s="52"/>
      <c r="C85" s="75">
        <v>13</v>
      </c>
      <c r="D85" s="50" t="s">
        <v>260</v>
      </c>
      <c r="E85" s="12" t="s">
        <v>336</v>
      </c>
      <c r="F85" s="12" t="s">
        <v>262</v>
      </c>
      <c r="G85" s="10">
        <v>2</v>
      </c>
      <c r="H85" s="10">
        <v>2</v>
      </c>
      <c r="I85" s="10">
        <v>32</v>
      </c>
      <c r="J85" s="12">
        <v>16</v>
      </c>
      <c r="K85" s="12">
        <v>16</v>
      </c>
      <c r="L85" s="10" t="s">
        <v>140</v>
      </c>
      <c r="M85" s="51"/>
      <c r="N85" s="140"/>
      <c r="O85" s="141"/>
      <c r="P85" s="12"/>
      <c r="Q85" s="12"/>
      <c r="R85" s="12"/>
      <c r="S85" s="12"/>
      <c r="T85" s="12"/>
      <c r="U85" s="12"/>
      <c r="V85" s="12"/>
      <c r="W85" s="14"/>
      <c r="X85" s="79"/>
      <c r="Y85" s="81" t="s">
        <v>68</v>
      </c>
      <c r="Z85" s="12"/>
      <c r="AA85" s="12"/>
      <c r="AB85" s="12"/>
      <c r="AC85" s="79"/>
    </row>
    <row r="86" s="35" customFormat="1" customHeight="1" spans="1:29">
      <c r="A86" s="52"/>
      <c r="B86" s="52"/>
      <c r="C86" s="75">
        <v>14</v>
      </c>
      <c r="D86" s="51"/>
      <c r="E86" s="12" t="s">
        <v>263</v>
      </c>
      <c r="F86" s="12" t="s">
        <v>264</v>
      </c>
      <c r="G86" s="10">
        <v>2</v>
      </c>
      <c r="H86" s="10">
        <v>2</v>
      </c>
      <c r="I86" s="10">
        <v>32</v>
      </c>
      <c r="J86" s="12">
        <v>16</v>
      </c>
      <c r="K86" s="12">
        <v>16</v>
      </c>
      <c r="L86" s="10" t="s">
        <v>140</v>
      </c>
      <c r="M86" s="51"/>
      <c r="N86" s="140"/>
      <c r="O86" s="141"/>
      <c r="P86" s="12"/>
      <c r="Q86" s="12"/>
      <c r="R86" s="12"/>
      <c r="S86" s="12"/>
      <c r="T86" s="12"/>
      <c r="U86" s="12"/>
      <c r="V86" s="12"/>
      <c r="W86" s="14"/>
      <c r="X86" s="79"/>
      <c r="Y86" s="57"/>
      <c r="Z86" s="79"/>
      <c r="AA86" s="79"/>
      <c r="AB86" s="81" t="s">
        <v>68</v>
      </c>
      <c r="AC86" s="79"/>
    </row>
    <row r="87" s="35" customFormat="1" customHeight="1" spans="1:29">
      <c r="A87" s="52"/>
      <c r="B87" s="52"/>
      <c r="C87" s="75">
        <v>15</v>
      </c>
      <c r="D87" s="51"/>
      <c r="E87" s="12" t="s">
        <v>265</v>
      </c>
      <c r="F87" s="12" t="s">
        <v>266</v>
      </c>
      <c r="G87" s="10">
        <v>2</v>
      </c>
      <c r="H87" s="10">
        <v>2</v>
      </c>
      <c r="I87" s="10">
        <v>32</v>
      </c>
      <c r="J87" s="12">
        <v>16</v>
      </c>
      <c r="K87" s="12">
        <v>16</v>
      </c>
      <c r="L87" s="10" t="s">
        <v>140</v>
      </c>
      <c r="M87" s="51"/>
      <c r="N87" s="140"/>
      <c r="O87" s="141"/>
      <c r="P87" s="12"/>
      <c r="Q87" s="12"/>
      <c r="R87" s="12"/>
      <c r="S87" s="12"/>
      <c r="T87" s="12"/>
      <c r="U87" s="12"/>
      <c r="V87" s="12"/>
      <c r="W87" s="14"/>
      <c r="X87" s="79"/>
      <c r="Y87" s="57"/>
      <c r="Z87" s="79"/>
      <c r="AA87" s="79"/>
      <c r="AB87" s="81" t="s">
        <v>68</v>
      </c>
      <c r="AC87" s="79"/>
    </row>
    <row r="88" s="35" customFormat="1" customHeight="1" spans="1:29">
      <c r="A88" s="52"/>
      <c r="B88" s="52"/>
      <c r="C88" s="75"/>
      <c r="D88" s="51"/>
      <c r="E88" s="12" t="s">
        <v>267</v>
      </c>
      <c r="F88" s="12"/>
      <c r="G88" s="10">
        <v>2</v>
      </c>
      <c r="H88" s="10"/>
      <c r="I88" s="10"/>
      <c r="J88" s="12"/>
      <c r="K88" s="12"/>
      <c r="L88" s="10"/>
      <c r="M88" s="51"/>
      <c r="N88" s="140"/>
      <c r="O88" s="141"/>
      <c r="P88" s="12"/>
      <c r="Q88" s="12"/>
      <c r="R88" s="12"/>
      <c r="S88" s="12"/>
      <c r="T88" s="12"/>
      <c r="U88" s="12"/>
      <c r="V88" s="12"/>
      <c r="W88" s="14"/>
      <c r="X88" s="79"/>
      <c r="Y88" s="57"/>
      <c r="Z88" s="79"/>
      <c r="AA88" s="79"/>
      <c r="AB88" s="81"/>
      <c r="AC88" s="79"/>
    </row>
    <row r="89" s="35" customFormat="1" customHeight="1" spans="1:29">
      <c r="A89" s="52"/>
      <c r="B89" s="52"/>
      <c r="C89" s="75"/>
      <c r="D89" s="51"/>
      <c r="E89" s="12" t="s">
        <v>268</v>
      </c>
      <c r="F89" s="12"/>
      <c r="G89" s="10">
        <v>2</v>
      </c>
      <c r="H89" s="10"/>
      <c r="I89" s="10"/>
      <c r="J89" s="12"/>
      <c r="K89" s="12"/>
      <c r="L89" s="10"/>
      <c r="M89" s="51"/>
      <c r="N89" s="140"/>
      <c r="O89" s="141"/>
      <c r="P89" s="12"/>
      <c r="Q89" s="12"/>
      <c r="R89" s="12"/>
      <c r="S89" s="12"/>
      <c r="T89" s="12"/>
      <c r="U89" s="12"/>
      <c r="V89" s="12"/>
      <c r="W89" s="14"/>
      <c r="X89" s="79"/>
      <c r="Y89" s="57"/>
      <c r="Z89" s="79"/>
      <c r="AA89" s="79"/>
      <c r="AB89" s="81"/>
      <c r="AC89" s="79"/>
    </row>
    <row r="90" s="35" customFormat="1" customHeight="1" spans="1:29">
      <c r="A90" s="52"/>
      <c r="B90" s="52"/>
      <c r="C90" s="75">
        <v>17</v>
      </c>
      <c r="D90" s="51"/>
      <c r="E90" s="12" t="s">
        <v>269</v>
      </c>
      <c r="F90" s="12" t="s">
        <v>270</v>
      </c>
      <c r="G90" s="10">
        <v>2</v>
      </c>
      <c r="H90" s="10">
        <v>2</v>
      </c>
      <c r="I90" s="10">
        <v>32</v>
      </c>
      <c r="J90" s="12">
        <v>16</v>
      </c>
      <c r="K90" s="12">
        <v>16</v>
      </c>
      <c r="L90" s="10" t="s">
        <v>140</v>
      </c>
      <c r="M90" s="51"/>
      <c r="N90" s="140"/>
      <c r="O90" s="141"/>
      <c r="P90" s="12"/>
      <c r="Q90" s="12"/>
      <c r="R90" s="12"/>
      <c r="S90" s="12"/>
      <c r="T90" s="12"/>
      <c r="U90" s="12"/>
      <c r="V90" s="12"/>
      <c r="W90" s="14"/>
      <c r="X90" s="79"/>
      <c r="Y90" s="81"/>
      <c r="Z90" s="81" t="s">
        <v>68</v>
      </c>
      <c r="AA90" s="79"/>
      <c r="AB90" s="12"/>
      <c r="AC90" s="79"/>
    </row>
    <row r="91" s="35" customFormat="1" customHeight="1" spans="1:29">
      <c r="A91" s="52"/>
      <c r="B91" s="52"/>
      <c r="C91" s="75">
        <v>18</v>
      </c>
      <c r="D91" s="51"/>
      <c r="E91" s="12" t="s">
        <v>271</v>
      </c>
      <c r="F91" s="12" t="s">
        <v>272</v>
      </c>
      <c r="G91" s="10">
        <v>2</v>
      </c>
      <c r="H91" s="10">
        <v>2</v>
      </c>
      <c r="I91" s="10">
        <v>32</v>
      </c>
      <c r="J91" s="12">
        <v>16</v>
      </c>
      <c r="K91" s="12">
        <v>16</v>
      </c>
      <c r="L91" s="10" t="s">
        <v>140</v>
      </c>
      <c r="M91" s="51"/>
      <c r="N91" s="140"/>
      <c r="O91" s="141"/>
      <c r="P91" s="12"/>
      <c r="Q91" s="12"/>
      <c r="R91" s="12"/>
      <c r="S91" s="12"/>
      <c r="T91" s="12"/>
      <c r="U91" s="12"/>
      <c r="V91" s="12"/>
      <c r="W91" s="14"/>
      <c r="X91" s="79"/>
      <c r="Y91" s="57"/>
      <c r="Z91" s="81" t="s">
        <v>68</v>
      </c>
      <c r="AA91" s="12"/>
      <c r="AB91" s="81"/>
      <c r="AC91" s="79"/>
    </row>
    <row r="92" s="35" customFormat="1" customHeight="1" spans="1:29">
      <c r="A92" s="52"/>
      <c r="B92" s="52"/>
      <c r="C92" s="75">
        <v>19</v>
      </c>
      <c r="D92" s="51"/>
      <c r="E92" s="12" t="s">
        <v>337</v>
      </c>
      <c r="F92" s="12" t="s">
        <v>274</v>
      </c>
      <c r="G92" s="10">
        <v>2</v>
      </c>
      <c r="H92" s="10">
        <v>2</v>
      </c>
      <c r="I92" s="10">
        <v>32</v>
      </c>
      <c r="J92" s="12">
        <v>16</v>
      </c>
      <c r="K92" s="12">
        <v>16</v>
      </c>
      <c r="L92" s="10" t="s">
        <v>140</v>
      </c>
      <c r="M92" s="51"/>
      <c r="N92" s="140"/>
      <c r="O92" s="141"/>
      <c r="P92" s="12"/>
      <c r="Q92" s="12"/>
      <c r="R92" s="12"/>
      <c r="S92" s="12"/>
      <c r="T92" s="12"/>
      <c r="U92" s="12"/>
      <c r="V92" s="12"/>
      <c r="W92" s="14"/>
      <c r="X92" s="79"/>
      <c r="Y92" s="79"/>
      <c r="Z92" s="81" t="s">
        <v>68</v>
      </c>
      <c r="AA92" s="79"/>
      <c r="AB92" s="81"/>
      <c r="AC92" s="79"/>
    </row>
    <row r="93" s="35" customFormat="1" customHeight="1" spans="1:29">
      <c r="A93" s="52"/>
      <c r="B93" s="52"/>
      <c r="C93" s="75"/>
      <c r="D93" s="51"/>
      <c r="E93" s="12" t="s">
        <v>275</v>
      </c>
      <c r="F93" s="12"/>
      <c r="G93" s="10">
        <v>2</v>
      </c>
      <c r="H93" s="10"/>
      <c r="I93" s="10"/>
      <c r="J93" s="12"/>
      <c r="K93" s="12"/>
      <c r="L93" s="10"/>
      <c r="M93" s="51"/>
      <c r="N93" s="140"/>
      <c r="O93" s="141"/>
      <c r="P93" s="12"/>
      <c r="Q93" s="12"/>
      <c r="R93" s="12"/>
      <c r="S93" s="12"/>
      <c r="T93" s="12"/>
      <c r="U93" s="12"/>
      <c r="V93" s="12"/>
      <c r="W93" s="14"/>
      <c r="X93" s="79"/>
      <c r="Y93" s="79"/>
      <c r="Z93" s="57"/>
      <c r="AA93" s="79"/>
      <c r="AB93" s="81"/>
      <c r="AC93" s="79"/>
    </row>
    <row r="94" spans="1:30">
      <c r="A94" s="59" t="s">
        <v>338</v>
      </c>
      <c r="B94" s="59"/>
      <c r="C94" s="59"/>
      <c r="D94" s="59"/>
      <c r="E94" s="60"/>
      <c r="F94" s="59"/>
      <c r="G94" s="59">
        <v>26</v>
      </c>
      <c r="H94" s="59">
        <v>2</v>
      </c>
      <c r="I94" s="59" t="e">
        <f>256+#REF!+#REF!+#REF!+#REF!</f>
        <v>#REF!</v>
      </c>
      <c r="J94" s="59" t="e">
        <f>128+#REF!+#REF!+#REF!+#REF!</f>
        <v>#REF!</v>
      </c>
      <c r="K94" s="59" t="e">
        <f>128+#REF!+#REF!+#REF!+#REF!</f>
        <v>#REF!</v>
      </c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61"/>
      <c r="X94" s="91"/>
      <c r="Y94" s="91"/>
      <c r="Z94" s="91"/>
      <c r="AA94" s="91"/>
      <c r="AB94" s="91"/>
      <c r="AC94" s="91"/>
      <c r="AD94" s="35"/>
    </row>
    <row r="95" spans="1:30">
      <c r="A95" s="120" t="s">
        <v>277</v>
      </c>
      <c r="B95" s="121"/>
      <c r="C95" s="121"/>
      <c r="D95" s="121"/>
      <c r="E95" s="122"/>
      <c r="F95" s="123"/>
      <c r="G95" s="59">
        <f>G94+L75+G63+G48</f>
        <v>136</v>
      </c>
      <c r="H95" s="59"/>
      <c r="I95" s="59" t="e">
        <f>I94+N75+I63+I48</f>
        <v>#REF!</v>
      </c>
      <c r="J95" s="59" t="e">
        <f>J94+J63+J48</f>
        <v>#REF!</v>
      </c>
      <c r="K95" s="59" t="e">
        <f>K94+N75+K63+K48</f>
        <v>#REF!</v>
      </c>
      <c r="L95" s="59" t="s">
        <v>76</v>
      </c>
      <c r="M95" s="59" t="s">
        <v>76</v>
      </c>
      <c r="N95" s="59" t="s">
        <v>76</v>
      </c>
      <c r="O95" s="59" t="s">
        <v>76</v>
      </c>
      <c r="P95" s="59" t="s">
        <v>76</v>
      </c>
      <c r="Q95" s="59">
        <f>Q48+Q63+Q28</f>
        <v>25.5</v>
      </c>
      <c r="R95" s="59" t="s">
        <v>76</v>
      </c>
      <c r="S95" s="59">
        <f t="shared" ref="Q95:T95" si="14">S48+S63+S28</f>
        <v>21.5</v>
      </c>
      <c r="T95" s="59">
        <f t="shared" si="14"/>
        <v>21.5</v>
      </c>
      <c r="U95" s="59" t="s">
        <v>76</v>
      </c>
      <c r="V95" s="59">
        <f>V48+V63+V28</f>
        <v>17</v>
      </c>
      <c r="W95" s="59">
        <f>W48+W63+W28</f>
        <v>6</v>
      </c>
      <c r="X95" s="91"/>
      <c r="Y95" s="91"/>
      <c r="Z95" s="91"/>
      <c r="AA95" s="91"/>
      <c r="AB95" s="91"/>
      <c r="AC95" s="91"/>
      <c r="AD95" s="35"/>
    </row>
    <row r="96" ht="20" customHeight="1" spans="1:30">
      <c r="A96" s="120" t="s">
        <v>278</v>
      </c>
      <c r="B96" s="121"/>
      <c r="C96" s="121"/>
      <c r="D96" s="121"/>
      <c r="E96" s="122"/>
      <c r="F96" s="123"/>
      <c r="G96" s="59">
        <f t="shared" ref="G96:K96" si="15">G95+G30</f>
        <v>200</v>
      </c>
      <c r="H96" s="59" t="s">
        <v>76</v>
      </c>
      <c r="I96" s="59" t="e">
        <f t="shared" si="15"/>
        <v>#REF!</v>
      </c>
      <c r="J96" s="59" t="e">
        <f t="shared" si="15"/>
        <v>#REF!</v>
      </c>
      <c r="K96" s="59" t="e">
        <f t="shared" si="15"/>
        <v>#REF!</v>
      </c>
      <c r="L96" s="142" t="e">
        <f>K96/I96</f>
        <v>#REF!</v>
      </c>
      <c r="M96" s="143" t="s">
        <v>339</v>
      </c>
      <c r="N96" s="144"/>
      <c r="O96" s="144"/>
      <c r="P96" s="145" t="s">
        <v>280</v>
      </c>
      <c r="Q96" s="154"/>
      <c r="R96" s="154"/>
      <c r="S96" s="154"/>
      <c r="T96" s="155"/>
      <c r="U96" s="156">
        <v>0.21</v>
      </c>
      <c r="V96" s="157"/>
      <c r="W96" s="157"/>
      <c r="X96" s="91"/>
      <c r="Y96" s="91"/>
      <c r="Z96" s="91"/>
      <c r="AA96" s="91"/>
      <c r="AB96" s="91"/>
      <c r="AC96" s="91"/>
      <c r="AD96" s="35"/>
    </row>
    <row r="97" spans="2:29">
      <c r="B97" s="124"/>
      <c r="C97" s="125"/>
      <c r="D97" s="125"/>
      <c r="E97" s="126"/>
      <c r="F97" s="125"/>
      <c r="G97" s="125"/>
      <c r="H97" s="125"/>
      <c r="I97" s="146"/>
      <c r="J97" s="125"/>
      <c r="K97" s="125"/>
      <c r="L97" s="125"/>
      <c r="M97" s="125"/>
      <c r="N97" s="125"/>
      <c r="O97" s="125"/>
      <c r="P97" s="147"/>
      <c r="Q97" s="125"/>
      <c r="R97" s="125"/>
      <c r="S97" s="158"/>
      <c r="T97" s="158"/>
      <c r="U97" s="158"/>
      <c r="V97" s="125"/>
      <c r="W97" s="125"/>
      <c r="X97" s="159"/>
      <c r="Y97" s="159"/>
      <c r="Z97" s="159"/>
      <c r="AA97" s="159"/>
      <c r="AB97" s="159"/>
      <c r="AC97" s="159"/>
    </row>
    <row r="98" spans="2:23">
      <c r="B98" s="127" t="s">
        <v>281</v>
      </c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5"/>
      <c r="S98" s="125"/>
      <c r="T98" s="125"/>
      <c r="U98" s="125"/>
      <c r="V98" s="125"/>
      <c r="W98" s="125"/>
    </row>
    <row r="99" spans="2:17"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</row>
    <row r="100" spans="2:17"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</row>
    <row r="101" spans="2:17">
      <c r="B101" s="128"/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</row>
    <row r="102" spans="2:17"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</row>
  </sheetData>
  <autoFilter xmlns:etc="http://www.wps.cn/officeDocument/2017/etCustomData" ref="M1:M102" etc:filterBottomFollowUsedRange="0">
    <extLst/>
  </autoFilter>
  <mergeCells count="128">
    <mergeCell ref="A1:W1"/>
    <mergeCell ref="A2:W2"/>
    <mergeCell ref="G3:O3"/>
    <mergeCell ref="P5:R5"/>
    <mergeCell ref="S5:U5"/>
    <mergeCell ref="V5:X5"/>
    <mergeCell ref="Y5:AA5"/>
    <mergeCell ref="AB5:AC5"/>
    <mergeCell ref="B28:F28"/>
    <mergeCell ref="B29:F29"/>
    <mergeCell ref="A30:F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B48:F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B63:F63"/>
    <mergeCell ref="D64:E64"/>
    <mergeCell ref="G64:K64"/>
    <mergeCell ref="L64:M64"/>
    <mergeCell ref="N64:O64"/>
    <mergeCell ref="D65:E65"/>
    <mergeCell ref="G65:K65"/>
    <mergeCell ref="L65:M65"/>
    <mergeCell ref="N65:O65"/>
    <mergeCell ref="D66:E66"/>
    <mergeCell ref="G66:K66"/>
    <mergeCell ref="L66:M66"/>
    <mergeCell ref="N66:O66"/>
    <mergeCell ref="D67:E67"/>
    <mergeCell ref="G67:K67"/>
    <mergeCell ref="L67:M67"/>
    <mergeCell ref="N67:O67"/>
    <mergeCell ref="D68:E68"/>
    <mergeCell ref="G68:K68"/>
    <mergeCell ref="L68:M68"/>
    <mergeCell ref="N68:O68"/>
    <mergeCell ref="D69:E69"/>
    <mergeCell ref="G69:K69"/>
    <mergeCell ref="L69:M69"/>
    <mergeCell ref="N69:O69"/>
    <mergeCell ref="D70:E70"/>
    <mergeCell ref="G70:K70"/>
    <mergeCell ref="L70:M70"/>
    <mergeCell ref="N70:O70"/>
    <mergeCell ref="D71:E71"/>
    <mergeCell ref="G71:K71"/>
    <mergeCell ref="L71:M71"/>
    <mergeCell ref="N71:O71"/>
    <mergeCell ref="D72:E72"/>
    <mergeCell ref="G72:K72"/>
    <mergeCell ref="L72:M72"/>
    <mergeCell ref="N72:O72"/>
    <mergeCell ref="D73:E73"/>
    <mergeCell ref="G73:K73"/>
    <mergeCell ref="L73:M73"/>
    <mergeCell ref="N73:O73"/>
    <mergeCell ref="D74:E74"/>
    <mergeCell ref="G74:K74"/>
    <mergeCell ref="L74:M74"/>
    <mergeCell ref="N74:O74"/>
    <mergeCell ref="B75:K75"/>
    <mergeCell ref="L75:M75"/>
    <mergeCell ref="N75:O75"/>
    <mergeCell ref="A94:F94"/>
    <mergeCell ref="A95:F95"/>
    <mergeCell ref="A96:F96"/>
    <mergeCell ref="M96:O96"/>
    <mergeCell ref="P96:T96"/>
    <mergeCell ref="U96:W96"/>
    <mergeCell ref="S97:U97"/>
    <mergeCell ref="A8:A28"/>
    <mergeCell ref="A31:A93"/>
    <mergeCell ref="B8:B27"/>
    <mergeCell ref="B31:B47"/>
    <mergeCell ref="B49:B62"/>
    <mergeCell ref="B64:B74"/>
    <mergeCell ref="B76:B93"/>
    <mergeCell ref="C3:C7"/>
    <mergeCell ref="D8:D12"/>
    <mergeCell ref="D13:D17"/>
    <mergeCell ref="D18:D22"/>
    <mergeCell ref="D25:D27"/>
    <mergeCell ref="D76:D84"/>
    <mergeCell ref="D85:D93"/>
    <mergeCell ref="F3:F7"/>
    <mergeCell ref="G4:G7"/>
    <mergeCell ref="H4:H7"/>
    <mergeCell ref="I4:I7"/>
    <mergeCell ref="J4:J7"/>
    <mergeCell ref="K4:K7"/>
    <mergeCell ref="L4:L7"/>
    <mergeCell ref="M4:M7"/>
    <mergeCell ref="M76:M93"/>
    <mergeCell ref="N4:N7"/>
    <mergeCell ref="O4:O7"/>
    <mergeCell ref="A3:B7"/>
    <mergeCell ref="D3:E7"/>
    <mergeCell ref="P3:AC4"/>
    <mergeCell ref="N76:O93"/>
    <mergeCell ref="B98:Q102"/>
  </mergeCells>
  <conditionalFormatting sqref="M8">
    <cfRule type="cellIs" dxfId="0" priority="2" operator="equal">
      <formula>"考试"</formula>
    </cfRule>
  </conditionalFormatting>
  <conditionalFormatting sqref="P8">
    <cfRule type="cellIs" dxfId="1" priority="1" operator="equal">
      <formula>"考试"</formula>
    </cfRule>
  </conditionalFormatting>
  <conditionalFormatting sqref="P97">
    <cfRule type="cellIs" dxfId="2" priority="3" stopIfTrue="1" operator="equal">
      <formula>"考试"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J83"/>
  <sheetViews>
    <sheetView topLeftCell="A60" workbookViewId="0">
      <selection activeCell="B120" sqref="B120:Q124"/>
    </sheetView>
  </sheetViews>
  <sheetFormatPr defaultColWidth="9.02654867256637" defaultRowHeight="13.5"/>
  <cols>
    <col min="6" max="6" width="12.7964601769912"/>
  </cols>
  <sheetData>
    <row r="3" spans="8:10">
      <c r="H3" t="s">
        <v>340</v>
      </c>
      <c r="J3" t="s">
        <v>341</v>
      </c>
    </row>
    <row r="4" ht="21" spans="3:10">
      <c r="C4" s="1">
        <v>1076</v>
      </c>
      <c r="D4" s="1">
        <v>762</v>
      </c>
      <c r="E4" s="1">
        <v>314</v>
      </c>
      <c r="F4" s="2">
        <f>(C4/3624)*100</f>
        <v>29.6909492273731</v>
      </c>
      <c r="H4" s="3" t="s">
        <v>36</v>
      </c>
      <c r="J4" s="10" t="s">
        <v>39</v>
      </c>
    </row>
    <row r="5" ht="31.15" spans="3:10">
      <c r="C5" s="1">
        <v>840</v>
      </c>
      <c r="D5" s="1">
        <v>482</v>
      </c>
      <c r="E5" s="1">
        <v>358</v>
      </c>
      <c r="F5" s="2">
        <f>(C5/3624)*100</f>
        <v>23.1788079470199</v>
      </c>
      <c r="H5" s="3" t="s">
        <v>42</v>
      </c>
      <c r="J5" s="10" t="s">
        <v>39</v>
      </c>
    </row>
    <row r="6" ht="41.25" spans="3:10">
      <c r="C6" s="1">
        <v>440</v>
      </c>
      <c r="D6" s="1">
        <v>96</v>
      </c>
      <c r="E6" s="1">
        <v>344</v>
      </c>
      <c r="F6" s="2">
        <f>(C6/3624)*100</f>
        <v>12.1412803532009</v>
      </c>
      <c r="H6" s="3" t="s">
        <v>44</v>
      </c>
      <c r="J6" s="10" t="s">
        <v>39</v>
      </c>
    </row>
    <row r="7" ht="14.25" spans="3:10">
      <c r="C7" s="1">
        <v>580</v>
      </c>
      <c r="D7" s="1">
        <v>0</v>
      </c>
      <c r="E7" s="1">
        <v>580</v>
      </c>
      <c r="F7" s="2">
        <f>(C7/3624)*100</f>
        <v>16.0044150110375</v>
      </c>
      <c r="H7" s="4" t="s">
        <v>46</v>
      </c>
      <c r="J7" s="10" t="s">
        <v>39</v>
      </c>
    </row>
    <row r="8" ht="14.25" spans="3:10">
      <c r="C8" s="1">
        <v>240</v>
      </c>
      <c r="D8" s="1">
        <v>36</v>
      </c>
      <c r="E8" s="1">
        <v>204</v>
      </c>
      <c r="F8" s="2">
        <f>(C8/3624)*100</f>
        <v>6.62251655629139</v>
      </c>
      <c r="H8" s="5" t="s">
        <v>48</v>
      </c>
      <c r="J8" s="10" t="s">
        <v>39</v>
      </c>
    </row>
    <row r="9" ht="30.4" spans="8:10">
      <c r="H9" s="3" t="s">
        <v>342</v>
      </c>
      <c r="J9" s="10" t="s">
        <v>54</v>
      </c>
    </row>
    <row r="10" ht="14.25" spans="4:10">
      <c r="D10" s="6">
        <v>61</v>
      </c>
      <c r="E10" s="6">
        <v>1120</v>
      </c>
      <c r="F10" s="6">
        <v>742</v>
      </c>
      <c r="G10" s="6">
        <v>378</v>
      </c>
      <c r="H10" s="3" t="s">
        <v>74</v>
      </c>
      <c r="J10" s="10" t="s">
        <v>54</v>
      </c>
    </row>
    <row r="11" ht="14.25" spans="4:10">
      <c r="D11" s="6">
        <v>50.5</v>
      </c>
      <c r="E11" s="7">
        <v>808</v>
      </c>
      <c r="F11" s="7">
        <v>474</v>
      </c>
      <c r="G11" s="7">
        <v>334</v>
      </c>
      <c r="H11" s="3" t="s">
        <v>77</v>
      </c>
      <c r="J11" s="10" t="s">
        <v>54</v>
      </c>
    </row>
    <row r="12" ht="14.25" spans="4:10">
      <c r="D12" s="6">
        <v>29.5</v>
      </c>
      <c r="E12" s="6">
        <v>472</v>
      </c>
      <c r="F12" s="6">
        <v>104</v>
      </c>
      <c r="G12" s="6">
        <v>368</v>
      </c>
      <c r="H12" s="3" t="s">
        <v>81</v>
      </c>
      <c r="J12" s="10" t="s">
        <v>39</v>
      </c>
    </row>
    <row r="13" ht="31.15" spans="4:10">
      <c r="D13" s="6">
        <v>17</v>
      </c>
      <c r="E13" s="6">
        <v>660</v>
      </c>
      <c r="F13" s="6">
        <v>0</v>
      </c>
      <c r="G13" s="6">
        <v>660</v>
      </c>
      <c r="H13" s="3" t="s">
        <v>343</v>
      </c>
      <c r="J13" s="10" t="s">
        <v>39</v>
      </c>
    </row>
    <row r="14" ht="14.25" spans="8:10">
      <c r="H14" s="3" t="s">
        <v>344</v>
      </c>
      <c r="J14" s="10" t="s">
        <v>54</v>
      </c>
    </row>
    <row r="15" ht="14.25" spans="4:10">
      <c r="D15" s="8">
        <v>57.5</v>
      </c>
      <c r="H15" s="3" t="s">
        <v>101</v>
      </c>
      <c r="J15" s="10" t="s">
        <v>54</v>
      </c>
    </row>
    <row r="16" ht="14.25" spans="4:10">
      <c r="D16" s="9">
        <v>12</v>
      </c>
      <c r="H16" s="3" t="s">
        <v>104</v>
      </c>
      <c r="J16" s="10" t="s">
        <v>54</v>
      </c>
    </row>
    <row r="17" ht="21" spans="4:10">
      <c r="D17" s="9">
        <v>49.5</v>
      </c>
      <c r="H17" s="3" t="s">
        <v>345</v>
      </c>
      <c r="J17" s="10" t="s">
        <v>54</v>
      </c>
    </row>
    <row r="18" ht="14.25" spans="4:10">
      <c r="D18" s="9">
        <v>5</v>
      </c>
      <c r="H18" s="3" t="s">
        <v>110</v>
      </c>
      <c r="J18" s="10" t="s">
        <v>54</v>
      </c>
    </row>
    <row r="19" ht="14.25" spans="4:10">
      <c r="D19" s="9">
        <v>6</v>
      </c>
      <c r="H19" s="3" t="s">
        <v>112</v>
      </c>
      <c r="J19" s="10" t="s">
        <v>54</v>
      </c>
    </row>
    <row r="20" ht="14.25" spans="4:10">
      <c r="D20" s="9">
        <v>4</v>
      </c>
      <c r="H20" s="3" t="s">
        <v>114</v>
      </c>
      <c r="J20" s="10" t="s">
        <v>54</v>
      </c>
    </row>
    <row r="21" spans="8:10">
      <c r="H21" s="10" t="s">
        <v>118</v>
      </c>
      <c r="I21" s="10"/>
      <c r="J21" s="10" t="s">
        <v>54</v>
      </c>
    </row>
    <row r="22" spans="8:10">
      <c r="H22" s="10" t="s">
        <v>121</v>
      </c>
      <c r="I22" s="10"/>
      <c r="J22" s="10" t="s">
        <v>54</v>
      </c>
    </row>
    <row r="23" spans="8:10">
      <c r="H23" s="10" t="s">
        <v>122</v>
      </c>
      <c r="I23" s="10"/>
      <c r="J23" s="10" t="s">
        <v>54</v>
      </c>
    </row>
    <row r="24" spans="8:10">
      <c r="H24" s="10" t="s">
        <v>123</v>
      </c>
      <c r="I24" s="10"/>
      <c r="J24" s="10" t="s">
        <v>54</v>
      </c>
    </row>
    <row r="25" spans="8:10">
      <c r="H25" s="10" t="s">
        <v>124</v>
      </c>
      <c r="I25" s="10"/>
      <c r="J25" s="10" t="s">
        <v>54</v>
      </c>
    </row>
    <row r="26" spans="8:10">
      <c r="H26" s="10" t="s">
        <v>125</v>
      </c>
      <c r="I26" s="10"/>
      <c r="J26" s="10" t="s">
        <v>54</v>
      </c>
    </row>
    <row r="27" spans="8:10">
      <c r="H27" s="11" t="s">
        <v>126</v>
      </c>
      <c r="I27" s="23"/>
      <c r="J27" s="10" t="s">
        <v>54</v>
      </c>
    </row>
    <row r="28" spans="8:10">
      <c r="H28" s="11" t="s">
        <v>127</v>
      </c>
      <c r="I28" s="23"/>
      <c r="J28" s="10" t="s">
        <v>54</v>
      </c>
    </row>
    <row r="29" spans="8:10">
      <c r="H29" s="12" t="s">
        <v>346</v>
      </c>
      <c r="I29" s="12"/>
      <c r="J29" s="24" t="s">
        <v>39</v>
      </c>
    </row>
    <row r="30" spans="8:10">
      <c r="H30" s="13" t="s">
        <v>303</v>
      </c>
      <c r="I30" s="25"/>
      <c r="J30" s="24" t="s">
        <v>39</v>
      </c>
    </row>
    <row r="31" spans="8:10">
      <c r="H31" s="13" t="s">
        <v>168</v>
      </c>
      <c r="I31" s="25"/>
      <c r="J31" s="24" t="s">
        <v>39</v>
      </c>
    </row>
    <row r="32" spans="8:10">
      <c r="H32" s="13" t="s">
        <v>146</v>
      </c>
      <c r="I32" s="25"/>
      <c r="J32" s="24" t="s">
        <v>39</v>
      </c>
    </row>
    <row r="33" spans="8:10">
      <c r="H33" s="13" t="s">
        <v>152</v>
      </c>
      <c r="I33" s="25"/>
      <c r="J33" s="24" t="s">
        <v>39</v>
      </c>
    </row>
    <row r="34" spans="8:10">
      <c r="H34" s="13" t="s">
        <v>136</v>
      </c>
      <c r="I34" s="25"/>
      <c r="J34" s="24" t="s">
        <v>39</v>
      </c>
    </row>
    <row r="35" spans="8:10">
      <c r="H35" s="13" t="s">
        <v>165</v>
      </c>
      <c r="I35" s="25"/>
      <c r="J35" s="24" t="s">
        <v>39</v>
      </c>
    </row>
    <row r="36" spans="8:10">
      <c r="H36" s="12" t="s">
        <v>157</v>
      </c>
      <c r="I36" s="12"/>
      <c r="J36" s="24" t="s">
        <v>39</v>
      </c>
    </row>
    <row r="37" spans="8:10">
      <c r="H37" s="14" t="s">
        <v>138</v>
      </c>
      <c r="I37" s="26"/>
      <c r="J37" s="24" t="s">
        <v>39</v>
      </c>
    </row>
    <row r="38" spans="8:10">
      <c r="H38" s="13" t="s">
        <v>159</v>
      </c>
      <c r="I38" s="25"/>
      <c r="J38" s="24" t="s">
        <v>39</v>
      </c>
    </row>
    <row r="39" spans="8:10">
      <c r="H39" s="13" t="s">
        <v>148</v>
      </c>
      <c r="I39" s="25"/>
      <c r="J39" s="24" t="s">
        <v>39</v>
      </c>
    </row>
    <row r="40" spans="8:10">
      <c r="H40" s="13" t="s">
        <v>306</v>
      </c>
      <c r="I40" s="25"/>
      <c r="J40" s="24" t="s">
        <v>39</v>
      </c>
    </row>
    <row r="41" spans="8:10">
      <c r="H41" s="14" t="s">
        <v>161</v>
      </c>
      <c r="I41" s="26"/>
      <c r="J41" s="24" t="s">
        <v>39</v>
      </c>
    </row>
    <row r="42" spans="8:10">
      <c r="H42" s="13" t="s">
        <v>163</v>
      </c>
      <c r="I42" s="25"/>
      <c r="J42" s="24" t="s">
        <v>39</v>
      </c>
    </row>
    <row r="43" spans="8:10">
      <c r="H43" s="13" t="s">
        <v>155</v>
      </c>
      <c r="I43" s="25"/>
      <c r="J43" s="24" t="s">
        <v>39</v>
      </c>
    </row>
    <row r="44" spans="8:10">
      <c r="H44" s="12" t="s">
        <v>182</v>
      </c>
      <c r="I44" s="12"/>
      <c r="J44" s="24" t="s">
        <v>39</v>
      </c>
    </row>
    <row r="45" spans="8:10">
      <c r="H45" s="15" t="s">
        <v>309</v>
      </c>
      <c r="I45" s="15"/>
      <c r="J45" s="24" t="s">
        <v>39</v>
      </c>
    </row>
    <row r="46" spans="8:10">
      <c r="H46" s="12" t="s">
        <v>347</v>
      </c>
      <c r="I46" s="12"/>
      <c r="J46" s="24" t="s">
        <v>39</v>
      </c>
    </row>
    <row r="47" spans="8:10">
      <c r="H47" s="16" t="s">
        <v>348</v>
      </c>
      <c r="I47" s="16"/>
      <c r="J47" s="24" t="s">
        <v>39</v>
      </c>
    </row>
    <row r="48" spans="8:10">
      <c r="H48" s="17" t="s">
        <v>349</v>
      </c>
      <c r="I48" s="17"/>
      <c r="J48" s="24" t="s">
        <v>39</v>
      </c>
    </row>
    <row r="49" spans="8:10">
      <c r="H49" s="14" t="s">
        <v>190</v>
      </c>
      <c r="I49" s="26"/>
      <c r="J49" s="24" t="s">
        <v>39</v>
      </c>
    </row>
    <row r="50" spans="8:10">
      <c r="H50" s="14" t="s">
        <v>198</v>
      </c>
      <c r="I50" s="26"/>
      <c r="J50" s="24" t="s">
        <v>39</v>
      </c>
    </row>
    <row r="51" spans="8:10">
      <c r="H51" s="14" t="s">
        <v>350</v>
      </c>
      <c r="I51" s="26"/>
      <c r="J51" s="24" t="s">
        <v>39</v>
      </c>
    </row>
    <row r="52" spans="8:10">
      <c r="H52" s="14" t="s">
        <v>313</v>
      </c>
      <c r="I52" s="26"/>
      <c r="J52" s="24" t="s">
        <v>39</v>
      </c>
    </row>
    <row r="53" spans="8:10">
      <c r="H53" s="14" t="s">
        <v>351</v>
      </c>
      <c r="I53" s="26"/>
      <c r="J53" s="24" t="s">
        <v>39</v>
      </c>
    </row>
    <row r="54" spans="8:10">
      <c r="H54" s="18" t="s">
        <v>352</v>
      </c>
      <c r="I54" s="18"/>
      <c r="J54" s="12" t="s">
        <v>54</v>
      </c>
    </row>
    <row r="55" spans="8:10">
      <c r="H55" s="19" t="s">
        <v>353</v>
      </c>
      <c r="I55" s="27"/>
      <c r="J55" s="12" t="s">
        <v>54</v>
      </c>
    </row>
    <row r="56" spans="8:10">
      <c r="H56" s="18" t="s">
        <v>213</v>
      </c>
      <c r="I56" s="18"/>
      <c r="J56" s="12" t="s">
        <v>54</v>
      </c>
    </row>
    <row r="57" spans="8:10">
      <c r="H57" s="20" t="s">
        <v>217</v>
      </c>
      <c r="I57" s="20"/>
      <c r="J57" s="12" t="s">
        <v>54</v>
      </c>
    </row>
    <row r="58" spans="8:10">
      <c r="H58" s="21" t="s">
        <v>354</v>
      </c>
      <c r="I58" s="28"/>
      <c r="J58" s="12" t="s">
        <v>54</v>
      </c>
    </row>
    <row r="59" spans="8:10">
      <c r="H59" s="21" t="s">
        <v>227</v>
      </c>
      <c r="I59" s="28"/>
      <c r="J59" s="12" t="s">
        <v>54</v>
      </c>
    </row>
    <row r="60" spans="8:10">
      <c r="H60" s="22" t="s">
        <v>230</v>
      </c>
      <c r="I60" s="29"/>
      <c r="J60" s="12" t="s">
        <v>54</v>
      </c>
    </row>
    <row r="61" spans="8:10">
      <c r="H61" s="18" t="s">
        <v>233</v>
      </c>
      <c r="I61" s="30"/>
      <c r="J61" s="12" t="s">
        <v>39</v>
      </c>
    </row>
    <row r="62" spans="8:10">
      <c r="H62" s="14" t="s">
        <v>355</v>
      </c>
      <c r="I62" s="26"/>
      <c r="J62" s="24" t="s">
        <v>39</v>
      </c>
    </row>
    <row r="63" spans="8:10">
      <c r="H63" s="14" t="s">
        <v>356</v>
      </c>
      <c r="I63" s="26"/>
      <c r="J63" s="24" t="s">
        <v>39</v>
      </c>
    </row>
    <row r="64" spans="8:10">
      <c r="H64" s="14" t="s">
        <v>357</v>
      </c>
      <c r="I64" s="26"/>
      <c r="J64" s="24" t="s">
        <v>54</v>
      </c>
    </row>
    <row r="65" spans="8:10">
      <c r="H65" s="14" t="s">
        <v>257</v>
      </c>
      <c r="I65" s="26"/>
      <c r="J65" s="24" t="s">
        <v>54</v>
      </c>
    </row>
    <row r="66" spans="8:10">
      <c r="H66" s="31" t="s">
        <v>241</v>
      </c>
      <c r="J66" s="24" t="s">
        <v>54</v>
      </c>
    </row>
    <row r="67" spans="8:10">
      <c r="H67" s="32" t="s">
        <v>245</v>
      </c>
      <c r="J67" s="24" t="s">
        <v>54</v>
      </c>
    </row>
    <row r="68" ht="20.25" spans="8:10">
      <c r="H68" s="12" t="s">
        <v>247</v>
      </c>
      <c r="J68" s="24" t="s">
        <v>54</v>
      </c>
    </row>
    <row r="69" ht="20.25" spans="8:10">
      <c r="H69" s="12" t="s">
        <v>249</v>
      </c>
      <c r="J69" s="24" t="s">
        <v>54</v>
      </c>
    </row>
    <row r="70" spans="8:10">
      <c r="H70" s="12" t="s">
        <v>251</v>
      </c>
      <c r="J70" s="24" t="s">
        <v>54</v>
      </c>
    </row>
    <row r="71" ht="20.25" spans="8:10">
      <c r="H71" s="12" t="s">
        <v>253</v>
      </c>
      <c r="J71" s="24" t="s">
        <v>54</v>
      </c>
    </row>
    <row r="72" spans="8:10">
      <c r="H72" s="12" t="s">
        <v>255</v>
      </c>
      <c r="J72" s="24" t="s">
        <v>54</v>
      </c>
    </row>
    <row r="73" spans="8:10">
      <c r="H73" s="12" t="s">
        <v>258</v>
      </c>
      <c r="J73" s="24" t="s">
        <v>54</v>
      </c>
    </row>
    <row r="74" ht="20.25" spans="8:10">
      <c r="H74" s="33" t="s">
        <v>336</v>
      </c>
      <c r="J74" s="24" t="s">
        <v>54</v>
      </c>
    </row>
    <row r="75" ht="20.25" spans="8:10">
      <c r="H75" s="33" t="s">
        <v>263</v>
      </c>
      <c r="J75" s="24" t="s">
        <v>54</v>
      </c>
    </row>
    <row r="76" ht="20.25" spans="8:10">
      <c r="H76" s="33" t="s">
        <v>358</v>
      </c>
      <c r="J76" s="24" t="s">
        <v>54</v>
      </c>
    </row>
    <row r="77" ht="20.25" spans="8:10">
      <c r="H77" s="33" t="s">
        <v>359</v>
      </c>
      <c r="J77" s="24" t="s">
        <v>54</v>
      </c>
    </row>
    <row r="78" ht="20.25" spans="8:10">
      <c r="H78" s="33" t="s">
        <v>269</v>
      </c>
      <c r="J78" s="24" t="s">
        <v>54</v>
      </c>
    </row>
    <row r="79" spans="8:10">
      <c r="H79" s="33" t="s">
        <v>271</v>
      </c>
      <c r="J79" s="24" t="s">
        <v>54</v>
      </c>
    </row>
    <row r="80" spans="8:10">
      <c r="H80" s="33" t="s">
        <v>223</v>
      </c>
      <c r="J80" s="24" t="s">
        <v>54</v>
      </c>
    </row>
    <row r="81" spans="8:10">
      <c r="H81" s="33" t="s">
        <v>360</v>
      </c>
      <c r="J81" s="24" t="s">
        <v>54</v>
      </c>
    </row>
    <row r="82" spans="8:10">
      <c r="H82" s="21" t="s">
        <v>361</v>
      </c>
      <c r="I82" s="28"/>
      <c r="J82" s="24" t="s">
        <v>54</v>
      </c>
    </row>
    <row r="83" spans="8:10">
      <c r="H83" s="21" t="s">
        <v>362</v>
      </c>
      <c r="I83" s="28"/>
      <c r="J83" s="24" t="s">
        <v>54</v>
      </c>
    </row>
  </sheetData>
  <autoFilter xmlns:etc="http://www.wps.cn/officeDocument/2017/etCustomData" ref="H3:J83" etc:filterBottomFollowUsedRange="0">
    <extLst/>
  </autoFilter>
  <mergeCells count="47"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H45:I45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H82:I82"/>
    <mergeCell ref="H83:I8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周学时统计</vt:lpstr>
      <vt:lpstr>周学时统计1</vt:lpstr>
      <vt:lpstr>考试考查统计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李燕清</cp:lastModifiedBy>
  <dcterms:created xsi:type="dcterms:W3CDTF">2023-05-12T11:15:00Z</dcterms:created>
  <dcterms:modified xsi:type="dcterms:W3CDTF">2025-09-02T05:51:16Z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59CF885E4C82462EB231C4DD56777799_13</vt:lpwstr>
  </property>
  <property fmtid="{D5CDD505-2E9C-101B-9397-08002B2CF9AE}" pid="4" name="KSOReadingLayout">
    <vt:bool>true</vt:bool>
  </property>
</Properties>
</file>